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workbookProtection lockStructure="1"/>
  <bookViews>
    <workbookView xWindow="0" yWindow="0" windowWidth="23040" windowHeight="9264" tabRatio="500"/>
  </bookViews>
  <sheets>
    <sheet name="2025 Monitoramento PPA-SUASA" sheetId="1" r:id="rId1"/>
  </sheets>
  <definedNames>
    <definedName name="_xlnm._FilterDatabase" localSheetId="0" hidden="1">'2025 Monitoramento PPA-SUASA'!$A$1:$M$32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I4" i="1" l="1"/>
  <c r="J4" i="1" s="1"/>
  <c r="I5" i="1"/>
  <c r="J5" i="1" s="1"/>
  <c r="I6" i="1"/>
  <c r="J6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14" i="1"/>
  <c r="J14" i="1" s="1"/>
  <c r="I15" i="1"/>
  <c r="J15" i="1" s="1"/>
  <c r="I16" i="1"/>
  <c r="J16" i="1" s="1"/>
  <c r="I17" i="1"/>
  <c r="J17" i="1" s="1"/>
  <c r="I18" i="1"/>
  <c r="J18" i="1" s="1"/>
  <c r="I19" i="1"/>
  <c r="J19" i="1" s="1"/>
  <c r="I20" i="1"/>
  <c r="J20" i="1" s="1"/>
  <c r="I30" i="1"/>
  <c r="J30" i="1" s="1"/>
  <c r="I21" i="1"/>
  <c r="J21" i="1" s="1"/>
  <c r="I22" i="1"/>
  <c r="J22" i="1" s="1"/>
  <c r="I23" i="1"/>
  <c r="J23" i="1" s="1"/>
  <c r="I31" i="1"/>
  <c r="J31" i="1" s="1"/>
  <c r="I24" i="1"/>
  <c r="J24" i="1" s="1"/>
  <c r="I25" i="1"/>
  <c r="J25" i="1" s="1"/>
  <c r="I26" i="1"/>
  <c r="J26" i="1" s="1"/>
  <c r="I32" i="1"/>
  <c r="J32" i="1" s="1"/>
  <c r="I27" i="1"/>
  <c r="J27" i="1" s="1"/>
  <c r="I28" i="1"/>
  <c r="J28" i="1" s="1"/>
  <c r="I29" i="1"/>
  <c r="J29" i="1" s="1"/>
  <c r="I2" i="1"/>
  <c r="J2" i="1" s="1"/>
  <c r="I3" i="1"/>
  <c r="J3" i="1" s="1"/>
</calcChain>
</file>

<file path=xl/sharedStrings.xml><?xml version="1.0" encoding="utf-8"?>
<sst xmlns="http://schemas.openxmlformats.org/spreadsheetml/2006/main" count="203" uniqueCount="141">
  <si>
    <t>Mnemônico indicador</t>
  </si>
  <si>
    <t>UF</t>
  </si>
  <si>
    <t>Unidade</t>
  </si>
  <si>
    <t>Indicador</t>
  </si>
  <si>
    <t>Meta</t>
  </si>
  <si>
    <t>Meta 2025</t>
  </si>
  <si>
    <t>Resultado 2025-1</t>
  </si>
  <si>
    <t>Resultado 2025-2</t>
  </si>
  <si>
    <t>Resultado 2025</t>
  </si>
  <si>
    <t>% Meta atingida</t>
  </si>
  <si>
    <t>Observação 2025-1</t>
  </si>
  <si>
    <t>Observação 2025-2</t>
  </si>
  <si>
    <t>Observação 2025 final</t>
  </si>
  <si>
    <t>Despesas Correntes</t>
  </si>
  <si>
    <t>Despesas de Capital</t>
  </si>
  <si>
    <t>% das metas mínimas de ações do Plano de Ação decorrente de auditoria Quali-SV, acordado com a Secretaria de Defesa Agropecuária, concluídas e em andamento dentro dos prazos previstos</t>
  </si>
  <si>
    <t>PDA_PI_DC</t>
  </si>
  <si>
    <t>Piauí</t>
  </si>
  <si>
    <t>ADAPI-PI</t>
  </si>
  <si>
    <t>PDA_PI_DK</t>
  </si>
  <si>
    <t>PDA_PI01</t>
  </si>
  <si>
    <t>% das unidades administrativas com estrutura adequada</t>
  </si>
  <si>
    <t>Meta - 100% das unidades administrativas da ADAPI-PI com estrutura adequada até 2027.</t>
  </si>
  <si>
    <t>PDA_PI02</t>
  </si>
  <si>
    <t>% dos escritórios de atendimento aparelhados</t>
  </si>
  <si>
    <t>Meta - 100% dos escritórios de atendimento aparelhados com equipamentos de tecnologia de informação compatíveis com as soluções tecnológicas implantadas pela ADAPI-PI até 2027.</t>
  </si>
  <si>
    <t>PDA_PI03</t>
  </si>
  <si>
    <t>% dos escritórios de atendimento com acesso à internet compatível</t>
  </si>
  <si>
    <t>Meta - 100% dos escritórios de atendimento da ADAPI-PI com acesso à internet compatível com as soluções tecnológicas implantadas pela agência até 2027.</t>
  </si>
  <si>
    <t>PDA_PI04</t>
  </si>
  <si>
    <t>% dos serviços em sistemas informatizados e aplicativos</t>
  </si>
  <si>
    <t>Meta - 100% dos serviços prestados pela ADAPI-PI disponibilizados em sistemas informatizados e aplicativos mobile até 2027.</t>
  </si>
  <si>
    <t>PDA_PI05</t>
  </si>
  <si>
    <t>Nº ações de capacitação voltadas para servidores</t>
  </si>
  <si>
    <t>Meta - 20 ações de capacitação, voltadas para servidores da ADAPI-PI, realizadas até 2027.</t>
  </si>
  <si>
    <t>PDA_PI06</t>
  </si>
  <si>
    <t>Nº de municípios com ações de vigilância ativa baseada em risco, realizadas em propriedades com animais susceptíveis à febre aftosa</t>
  </si>
  <si>
    <t>Meta - 100% de municípios com ações de vigilância ativa realizadas pela ADAPI-PI em propriedades com animais susceptíveis à febre aftosa, de acordo com os critérios definidos no Programa Nacional de Vigilância para Febre Aftosa, até 2027.</t>
  </si>
  <si>
    <t>PDA_PI07</t>
  </si>
  <si>
    <t>Meta - 100% das metas mínimas de ações do Plano de Ação decorrente de auditoria Quali-SV, acordado com a Secretaria de Defesa Agropecuária, concluídas ou em andamento dentro dos prazos previstos, até 2027.</t>
  </si>
  <si>
    <t>PDA_PI08</t>
  </si>
  <si>
    <t>% dos Fiscais Estaduais Agropecuários da ADAPI-PI, com formação em Medicina Veterinária, treinados em atendimento à notificação de suspeita de síndromes vesiculares</t>
  </si>
  <si>
    <t>Meta - 100% dos Fiscais Estaduais Agropecuários da ADAPI-PI, com formação em Medicina Veterinária, treinados em atendimento à notificação de suspeita de síndromes vesiculares, até 2027.</t>
  </si>
  <si>
    <t>PDA_PI09</t>
  </si>
  <si>
    <t>% de propriedades cadastradas no sistema informatizado da ADAPI-PI</t>
  </si>
  <si>
    <t>Meta - 100% de propriedades com animais susceptíveis à febre aftosa cadastradas no sistema informatizado da ADAPI-PI, com geolocalização validada até 2027.</t>
  </si>
  <si>
    <t>PDA_PI10</t>
  </si>
  <si>
    <t>% das investigações de doenças dos animais inseridas no Sistema Brasileiro de Vigilância e Emergências Veterinárias</t>
  </si>
  <si>
    <t>Meta - 80% das investigações de doenças dos animais inseridas no Sistema Brasileiro de Vigilância e Emergências Veterinárias, pelo médico veterinário responsável, dentro do prazo previsto, até 2027.</t>
  </si>
  <si>
    <t>PDA_PI11</t>
  </si>
  <si>
    <t>% das bezerras cadastradas na ADAPI-PI vacinadas contra a brucelose</t>
  </si>
  <si>
    <t>Meta - 80% das bezerras cadastradas na ADAPI-PI vacinadas contra a brucelose, até 2027.</t>
  </si>
  <si>
    <t>PDA_PI12</t>
  </si>
  <si>
    <t>% dos Fiscais Estaduais Agropecuários da ADAPI-PI capacitados</t>
  </si>
  <si>
    <t>Meta - 100% dos Fiscais Estaduais Agropecuários da ADAPI-PI, com formação em Medicina Veterinária, e participantes do Grupo Especial de Atenção à Suspeita de Enfermidades Emergenciais - GEASE, capacitados em emergências zoossanitárias, até 2027.</t>
  </si>
  <si>
    <t>PDA_PI13</t>
  </si>
  <si>
    <t>Nº de fiscalizações de verificação da implantação dos programas de autocontrole em estabelecimentos registrados</t>
  </si>
  <si>
    <t>Meta - 20 fiscalizações, de verificação da implantação dos programas de autocontrole em estabelecimentos registrados no SIE-PI, realizadas pela ADAPI-PI até 2027.</t>
  </si>
  <si>
    <t>PDA_PI14</t>
  </si>
  <si>
    <t>Nº eventos de capacitação, voltados a médicos veterinários da ADAPI-PI que atuam em inspeção de produtos de origem animal</t>
  </si>
  <si>
    <t>Meta - 4 eventos de capacitação, voltados a médicos veterinários da ADAPI-PI que atuam em inspeção de produtos de origem animal, realizados até 2027.</t>
  </si>
  <si>
    <t>PDA_PI15</t>
  </si>
  <si>
    <t>Nº ações de combate à clandestinidade de produtos de origem animal</t>
  </si>
  <si>
    <t>Meta - 75 ações de combate à clandestinidade de produtos de origem animal realizadas pela ADAPI-PI até 2027.</t>
  </si>
  <si>
    <t>PDA_PI16</t>
  </si>
  <si>
    <t>% do aumento anual no número de fiscalizações realizadas em estabelecimentos não registrados na ADAPI-PI para a comercialização de agrotóxicos</t>
  </si>
  <si>
    <t>Meta - 5% de aumento anual no número de fiscalizações realizadas em estabelecimentos não registrados na ADAPI-PI para a comercialização de agrotóxicos, em relação a 2023, até 2027.</t>
  </si>
  <si>
    <t>PDA_PI17</t>
  </si>
  <si>
    <t>Nº de fiscalizações a estabelecimentos não registrados na ADAPI-PI, que possam estar comercializando de agrotóxicos</t>
  </si>
  <si>
    <t>Meta - 227 fiscalizações a estabelecimentos não registrados na ADAPI-PI, que possam estar comercializando de agrotóxicos, realizadas até 2027.</t>
  </si>
  <si>
    <t>PDA_PI19</t>
  </si>
  <si>
    <t>Nº de fiscalizações em estabelecimentos clandestinos produtores de cajuína realizadas pela ADAPI-PI</t>
  </si>
  <si>
    <t>Meta - 38 fiscalizações em estabelecimentos clandestinos produtores de cajuína realizadas pela ADAPI-PI até 2027</t>
  </si>
  <si>
    <t>PDA_PI20</t>
  </si>
  <si>
    <t>% dos técnicos da ADAPI-PI, que atuam na inspeção e classificação vegetal, capacitados</t>
  </si>
  <si>
    <t>Meta - 100% dos técnicos da ADAPI-PI, que atuam na inspeção e classificação vegetal, capacitados a exercer as ações pertinentes ao SISBI-POV até 2025.</t>
  </si>
  <si>
    <t>PDA_PI21</t>
  </si>
  <si>
    <t>% das amostras de produtos de origem vegetal coletadas pela ADAPI-PI</t>
  </si>
  <si>
    <t>Meta - 100% das amostras de produtos de origem vegetal coletadas pela ADAPI-PI, de acordo com o estabelecido pela Secretaria de Defesa Agropecuária, até 2027.</t>
  </si>
  <si>
    <t>PDA_PI23</t>
  </si>
  <si>
    <t>Nº de ações de educação sanitária, direcionadas ao combate à clandestinidade e fraudes em produtos de origem animal e com ênfase a obrigatoriedade de registro</t>
  </si>
  <si>
    <t>Meta - 20 ações de educação sanitária, direcionadas ao combate à clandestinidade e fraudes em produtos de origem animal e com ênfase a obrigatoriedade de registro, realizadas pela ADAPI-PI até 2027.</t>
  </si>
  <si>
    <t>PDA_PI24</t>
  </si>
  <si>
    <t>Nº de ações de educação sanitária, direcionadas ao combate à clandestinidade em produtos de origem animal e com ênfase nos requisitos para o registro de estabelecimentos</t>
  </si>
  <si>
    <t>Meta - 20 ações de educação sanitária, direcionadas ao combate à clandestinidade em produtos de origem animal e com ênfase nos requisitos para o registro de estabelecimentos, realizadas pela ADAPI-PI até 2027</t>
  </si>
  <si>
    <t>PDA_PI25</t>
  </si>
  <si>
    <t>Nº de ações de educação sanitária, sobre o uso correto e seguro de agrotóxicos</t>
  </si>
  <si>
    <t>Meta - 640 ações de educação sanitária, sobre o uso correto e seguro de agrotóxicos, realizadas pela ADAPI-PI até 2027.</t>
  </si>
  <si>
    <t>PDA_PI27</t>
  </si>
  <si>
    <t>Nº de ações de educação sanitária, voltadas ao controle da qualidade vegetal</t>
  </si>
  <si>
    <t>Meta - 20 ações de educação sanitária, voltadas ao controle da qualidade vegetal, realizadas pela ADAPI-PI até 2027.</t>
  </si>
  <si>
    <t>PDA_PI28</t>
  </si>
  <si>
    <t>Nº de veículos, com transporte de animais e seus produtos, fiscalizados</t>
  </si>
  <si>
    <t>Meta - 106.000 veículos, com transporte de animais e seus produtos, fiscalizados pela ADAPI-PI até 2027.</t>
  </si>
  <si>
    <t>PDA_PI29</t>
  </si>
  <si>
    <t>Nº de ações de fiscalizações volantes, com ênfase no trânsito de agrotóxicos ilegais</t>
  </si>
  <si>
    <t>Meta - 32 ações de fiscalizações volantes, com ênfase no trânsito de agrotóxicos ilegais, realizadas pela ADAPI-PI até 2027</t>
  </si>
  <si>
    <t>PDA_PI30</t>
  </si>
  <si>
    <t>% das propriedades que utilizam aviação agrícola fiscalizadas pela ADAPI-PI</t>
  </si>
  <si>
    <t>Meta - 5% das propriedades que utilizam aviação agrícola fiscalizadas pela ADAPI-PI, anualmente, até 2027.</t>
  </si>
  <si>
    <t>PDA_PI31</t>
  </si>
  <si>
    <t>Nº de ações de educação sanitária, com ênfase em defesa sanitária animal e inspeção de produtos de origem animal</t>
  </si>
  <si>
    <t>Meta - 990 ações de educação sanitária, com ênfase em defesa sanitária animal e inspeção de produtos de origem animal, realizadas pela ADAPI-PI até 2027.</t>
  </si>
  <si>
    <t>PDA_PI32</t>
  </si>
  <si>
    <t>Nº de ações de educação sanitária, voltadas ao registro de estabelecimentos produtores de cajuína</t>
  </si>
  <si>
    <t>Meta - 28 ações de educação sanitária, voltadas ao registro de estabelecimentos agroindustriais de  produtos de origem vegetal, realizadas pela ADAPI-PI até 2027.</t>
  </si>
  <si>
    <t>Das 38 Usav´s, 12 foram reformadas em 2024.  no 1º semestre de 2025, foram 4 Usav's e Adapi central(sede).</t>
  </si>
  <si>
    <t>Em 2025.1 foram realizadas 4 capacitações técnicas na área animal: 3 capacitações em defesa animal para os técnicos e 1 capacitação em defesa sanitária dos caprinos e ovinos.</t>
  </si>
  <si>
    <t>Em 2025.1 foram realizadas vigilâncias em propriedades de 173 municípios.</t>
  </si>
  <si>
    <t>O plano de ação da auditoria Quali-SV no Piauí encerrou em dezembro de 2024 com 81,33% das medidas totalmente cumpridas</t>
  </si>
  <si>
    <t>Em 2025.1 não houve treinamento em atendimento à notificação de suspeita de síndromes vesiculares.</t>
  </si>
  <si>
    <t>Das 164761 propriedades com animais susceptíveis, 87,08% encontram-se com geolocalização validada.</t>
  </si>
  <si>
    <t>Em 2025.1, das 62 investigações realizadas 15 foram inseridas no prazo, correspondendo a 24,19% das ocorrências registradas dentro do prazo previsto.</t>
  </si>
  <si>
    <t>Foram contabilizadas as ações executadas até setembro de 2025.</t>
  </si>
  <si>
    <t>Dos 172 escritórios da ADAPI, 139 possuem equipamentos de informática exclusivo do SVE ( planilha de estrutura anual). Foram entregues 44 tablets no primeiro semestre.</t>
  </si>
  <si>
    <t>De (172) escritórios de atendimento da ADAPI-PI, (150) possuem acesso à internet compatível com as soluções tecnológicas implantadas pela agência até 2027.</t>
  </si>
  <si>
    <t>Foram implantados  2 aplicativos no primeiro semestre( APP Fiscal e APP Produtor).</t>
  </si>
  <si>
    <t>55 é o número de fiscalizações a serem realizadas no ano inteiro. Considerando que o levantamento das informações foram até o mês de julho,e o acréscimo de 5% no número de fiscalizações, consideramos 28,86 o número de fiscalizações a serem realizadas até o meio do ano.</t>
  </si>
  <si>
    <t>O baixo percentual  se deu em virtude da ausência da Semana do Uso correto e seguro no mês de maio, porém a Agência se organizará para a realização no mês de novembro do corrente ano.</t>
  </si>
  <si>
    <t>Considerando que o estado possui 467 propriedades que utilizaram aviação agricola e que 24 propriedades representam 5% do todo. Foram fiscalizadas 12 propriedades.</t>
  </si>
  <si>
    <t>Estão incluídas nestas despesas, os gastos com a folha de pagamento.</t>
  </si>
  <si>
    <t>96 ações da defesa animal e 30 da inspeção animal</t>
  </si>
  <si>
    <t>94 ações da defesa animal e 28 da inspeção animal</t>
  </si>
  <si>
    <t>Em 2025.2 não houve reforma</t>
  </si>
  <si>
    <t>Dos 172 escritórios da ADAPI, 139 possuem equipamentos de informática exclusivo do SVE ( planilha de estrutura anual). Em 2025.2 não houve entrega de novos equipamentos.</t>
  </si>
  <si>
    <t>Em 2025.2 não houve implantação de novos pontos de internet nos ecritórios da ADAPI.</t>
  </si>
  <si>
    <t>Em 2025.2 não foram implantados novos aplicativos no sistema da ADAPI.</t>
  </si>
  <si>
    <t>Em 2025.2 5 servidores médicos veterinários da ADAPI participaram de 4 cursos de capacitação em outras unidades da federação realizados pelo MAPA.</t>
  </si>
  <si>
    <t>Em 2025.2 foram realizadas vigilâncias em propriedades em 128 municípios.</t>
  </si>
  <si>
    <t>Em 2025.2 foram disponibilizados na plataforma GOV.PI EMPRESAS serviços da aréa animal, vegetal e inspeção de POA.</t>
  </si>
  <si>
    <t xml:space="preserve">Capacitações MAPA: QGIS/SIZ, Animais aquáticos, raiva dos herbívoros, simulado em emergência zoosanitária. </t>
  </si>
  <si>
    <t>Em maio de 2025 o Piauí foi reconhecido pela OMSA como zona livre de Febre aftosa sem vacinação.</t>
  </si>
  <si>
    <t>Em 2025 houve uma adequação nos prazos do plano de ação da auditoria Quali-SV com prazo final para conclusão das medidas até dezembro de 2026, portanto todas as ações estão concluídas ou dentro do prazo previsto.</t>
  </si>
  <si>
    <t>Em 2025.2 não houve treinamento em atendimento à notificação de suspeita de síndromes vesiculares.</t>
  </si>
  <si>
    <t>Em 2026 existe previsão para realização de curso de capacitação em atendimento a notificação a SV para fiscais MV.</t>
  </si>
  <si>
    <t>Das 194901 propriedades com animais susceptíveis, 87,86% encontram-se com geolocalização validada.</t>
  </si>
  <si>
    <t>Em 2025.2, das 140 investigações realizadas 40 foram inseridas no prazo, correspondendo a 28,57% das ocorrências registradas dentro do prazo previsto.</t>
  </si>
  <si>
    <t>Indice anual (2025) =55,92%. De 139.275 bezerras existentes, 77.887 foram vacinadas contra brucelose.</t>
  </si>
  <si>
    <t xml:space="preserve">Em 2025.2 1 Fiscal Estadual MV da ADAPI participou de capacitação em emergências zoossanitárias promovido pelo MAPA em Montes Claros - MG. </t>
  </si>
  <si>
    <t>O baixo percentual  se deu em virtude da ausência da Semana do Uso correto e seguro no mês de novembro, além de termo tido problemas logiscos com o convênio da empresa que realiza o abastecimentos dos carros da ADAPI.</t>
  </si>
  <si>
    <t>Ao todo, foram fiscalizadas 5 propriedades, as restrições se deram por causa de problemas logiscos com o convênio da empresa que realiza o abastecimentos dos carros da ADAPI.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</si>
</sst>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0"/>
      <name val="Arial"/>
      <family val="2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vertical="center" wrapText="1"/>
    </xf>
    <xf numFmtId="43" fontId="1" fillId="0" borderId="0" xfId="0" applyNumberFormat="1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Alignment="1">
      <alignment horizontal="left" vertical="center" wrapText="1" indent="1"/>
    </xf>
    <xf numFmtId="0" fontId="2" fillId="2" borderId="0" xfId="0" applyFont="1" applyFill="1" applyAlignment="1">
      <alignment vertical="center" wrapText="1"/>
    </xf>
    <xf numFmtId="43" fontId="2" fillId="2" borderId="0" xfId="0" applyNumberFormat="1" applyFont="1" applyFill="1" applyAlignment="1">
      <alignment horizontal="right" vertical="center" wrapText="1"/>
    </xf>
    <xf numFmtId="0" fontId="2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left" vertical="center" wrapText="1" indent="1"/>
    </xf>
    <xf numFmtId="9" fontId="1" fillId="0" borderId="0" xfId="0" applyNumberFormat="1" applyFont="1" applyAlignment="1">
      <alignment horizontal="right" vertical="center" wrapText="1"/>
    </xf>
    <xf numFmtId="0" fontId="3" fillId="0" borderId="0" xfId="0" applyFont="1" applyAlignment="1" applyProtection="1">
      <alignment horizontal="left" vertical="center" wrapText="1"/>
    </xf>
    <xf numFmtId="0" fontId="0" fillId="0" borderId="0" xfId="0" applyAlignment="1" applyProtection="1">
      <alignment horizontal="right" vertical="center" wrapText="1"/>
    </xf>
    <xf numFmtId="4" fontId="1" fillId="0" borderId="0" xfId="0" applyNumberFormat="1" applyFont="1" applyAlignment="1">
      <alignment horizontal="right" vertical="center" wrapText="1"/>
    </xf>
    <xf numFmtId="0" fontId="1" fillId="0" borderId="0" xfId="0" applyFont="1" applyFill="1" applyAlignment="1">
      <alignment horizontal="left" vertical="center" wrapText="1" indent="1"/>
    </xf>
  </cellXfs>
  <cellStyles count="1">
    <cellStyle name="Normal" xfId="0" builtinId="0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center" textRotation="0" wrapText="1" relativeIndent="1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center" textRotation="0" wrapText="1" relativeIndent="1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left" vertical="center" textRotation="0" wrapText="1" relativeIndent="1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3" formatCode="0%"/>
      <alignment horizontal="righ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0" formatCode="General"/>
      <alignment horizontal="righ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righ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right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35" formatCode="_-* #,##0.00_-;\-* #,##0.00_-;_-* &quot;-&quot;??_-;_-@_-"/>
      <alignment horizontal="general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general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general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general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general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general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general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minor"/>
      </font>
      <fill>
        <patternFill patternType="solid">
          <fgColor indexed="64"/>
          <bgColor theme="8" tint="0.39997558519241921"/>
        </patternFill>
      </fill>
      <alignment horizontal="general" vertical="center" textRotation="0" wrapText="1" indent="0" justifyLastLine="0" shrinkToFit="0" readingOrder="0"/>
      <protection locked="1" hidden="0"/>
    </dxf>
    <dxf>
      <font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ela1" displayName="Tabela1" ref="A1:M32" totalsRowShown="0" headerRowDxfId="14" dataDxfId="13">
  <autoFilter ref="A1:M32"/>
  <sortState ref="A2:M32">
    <sortCondition ref="A2:A32"/>
  </sortState>
  <tableColumns count="13">
    <tableColumn id="1" name="Mnemônico indicador" dataDxfId="12"/>
    <tableColumn id="2" name="UF" dataDxfId="11"/>
    <tableColumn id="3" name="Unidade" dataDxfId="10"/>
    <tableColumn id="4" name="Indicador" dataDxfId="9"/>
    <tableColumn id="5" name="Meta" dataDxfId="8"/>
    <tableColumn id="6" name="Meta 2025" dataDxfId="7"/>
    <tableColumn id="7" name="Resultado 2025-1" dataDxfId="6"/>
    <tableColumn id="8" name="Resultado 2025-2" dataDxfId="5"/>
    <tableColumn id="9" name="Resultado 2025" dataDxfId="4">
      <calculatedColumnFormula>SUM(Tabela1[[#This Row],[Resultado 2025-1]:[Resultado 2025-2]])</calculatedColumnFormula>
    </tableColumn>
    <tableColumn id="10" name="% Meta atingida" dataDxfId="3">
      <calculatedColumnFormula>IFERROR(I2/F2,0)</calculatedColumnFormula>
    </tableColumn>
    <tableColumn id="11" name="Observação 2025-1" dataDxfId="2"/>
    <tableColumn id="12" name="Observação 2025-2" dataDxfId="1"/>
    <tableColumn id="13" name="Observação 2025 final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32"/>
  <sheetViews>
    <sheetView tabSelected="1" zoomScale="75" zoomScaleNormal="75" workbookViewId="0">
      <pane ySplit="1" topLeftCell="A2" activePane="bottomLeft" state="frozen"/>
      <selection pane="bottomLeft" activeCell="I3" sqref="I3"/>
    </sheetView>
  </sheetViews>
  <sheetFormatPr defaultColWidth="11.5546875" defaultRowHeight="13.8" x14ac:dyDescent="0.25"/>
  <cols>
    <col min="1" max="1" width="20" style="1" bestFit="1" customWidth="1"/>
    <col min="2" max="2" width="15.5546875" style="1" bestFit="1" customWidth="1"/>
    <col min="3" max="3" width="14" style="1" bestFit="1" customWidth="1"/>
    <col min="4" max="4" width="75" style="1" customWidth="1"/>
    <col min="5" max="5" width="67.5546875" style="1" customWidth="1"/>
    <col min="6" max="6" width="18" style="2" customWidth="1"/>
    <col min="7" max="7" width="14.33203125" style="3" customWidth="1"/>
    <col min="8" max="8" width="29.109375" style="3" customWidth="1"/>
    <col min="9" max="10" width="14.33203125" style="3" customWidth="1"/>
    <col min="11" max="13" width="37.88671875" style="4" customWidth="1"/>
  </cols>
  <sheetData>
    <row r="1" spans="1:13" ht="37.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8" t="s">
        <v>10</v>
      </c>
      <c r="L1" s="8" t="s">
        <v>11</v>
      </c>
      <c r="M1" s="8" t="s">
        <v>12</v>
      </c>
    </row>
    <row r="2" spans="1:13" ht="27.6" x14ac:dyDescent="0.25">
      <c r="A2" s="1" t="s">
        <v>16</v>
      </c>
      <c r="B2" s="1" t="s">
        <v>17</v>
      </c>
      <c r="C2" s="1" t="s">
        <v>18</v>
      </c>
      <c r="D2" s="1">
        <v>0</v>
      </c>
      <c r="E2" s="1" t="s">
        <v>13</v>
      </c>
      <c r="F2" s="2">
        <v>64050197.43</v>
      </c>
      <c r="G2" s="12">
        <v>26832671.870000001</v>
      </c>
      <c r="H2" s="3">
        <v>30317314.859999999</v>
      </c>
      <c r="I2" s="3">
        <f>SUM(Tabela1[[#This Row],[Resultado 2025-1]:[Resultado 2025-2]])</f>
        <v>57149986.730000004</v>
      </c>
      <c r="J2" s="9">
        <f t="shared" ref="J2:J25" si="0">IFERROR(I2/F2,0)</f>
        <v>0.89226870522075774</v>
      </c>
      <c r="K2" s="4" t="s">
        <v>120</v>
      </c>
      <c r="L2" s="4" t="s">
        <v>120</v>
      </c>
    </row>
    <row r="3" spans="1:13" x14ac:dyDescent="0.25">
      <c r="A3" s="1" t="s">
        <v>19</v>
      </c>
      <c r="B3" s="1" t="s">
        <v>17</v>
      </c>
      <c r="C3" s="1" t="s">
        <v>18</v>
      </c>
      <c r="D3" s="1">
        <v>0</v>
      </c>
      <c r="E3" s="1" t="s">
        <v>14</v>
      </c>
      <c r="F3" s="2">
        <v>350000</v>
      </c>
      <c r="G3" s="12">
        <v>198681.04</v>
      </c>
      <c r="H3" s="3">
        <v>212934.08</v>
      </c>
      <c r="I3" s="3">
        <f>SUM(Tabela1[[#This Row],[Resultado 2025-1]:[Resultado 2025-2]])</f>
        <v>411615.12</v>
      </c>
      <c r="J3" s="9">
        <f t="shared" si="0"/>
        <v>1.1760432000000001</v>
      </c>
    </row>
    <row r="4" spans="1:13" ht="41.4" x14ac:dyDescent="0.25">
      <c r="A4" s="1" t="s">
        <v>20</v>
      </c>
      <c r="B4" s="1" t="s">
        <v>17</v>
      </c>
      <c r="C4" s="1" t="s">
        <v>18</v>
      </c>
      <c r="D4" s="1" t="s">
        <v>21</v>
      </c>
      <c r="E4" s="1" t="s">
        <v>22</v>
      </c>
      <c r="F4" s="2">
        <v>80</v>
      </c>
      <c r="G4" s="3">
        <v>42.1</v>
      </c>
      <c r="H4" s="3">
        <v>0</v>
      </c>
      <c r="I4" s="3">
        <f>SUM(Tabela1[[#This Row],[Resultado 2025-1]:[Resultado 2025-2]])</f>
        <v>42.1</v>
      </c>
      <c r="J4" s="9">
        <f t="shared" si="0"/>
        <v>0.52625</v>
      </c>
      <c r="K4" s="4" t="s">
        <v>106</v>
      </c>
      <c r="L4" s="4" t="s">
        <v>123</v>
      </c>
    </row>
    <row r="5" spans="1:13" ht="69" x14ac:dyDescent="0.25">
      <c r="A5" s="1" t="s">
        <v>23</v>
      </c>
      <c r="B5" s="1" t="s">
        <v>17</v>
      </c>
      <c r="C5" s="1" t="s">
        <v>18</v>
      </c>
      <c r="D5" s="1" t="s">
        <v>24</v>
      </c>
      <c r="E5" s="1" t="s">
        <v>25</v>
      </c>
      <c r="F5" s="2">
        <v>80</v>
      </c>
      <c r="G5" s="3">
        <v>80.81</v>
      </c>
      <c r="H5" s="3">
        <v>0</v>
      </c>
      <c r="I5" s="3">
        <f>SUM(Tabela1[[#This Row],[Resultado 2025-1]:[Resultado 2025-2]])</f>
        <v>80.81</v>
      </c>
      <c r="J5" s="9">
        <f t="shared" si="0"/>
        <v>1.0101249999999999</v>
      </c>
      <c r="K5" s="10" t="s">
        <v>114</v>
      </c>
      <c r="L5" s="4" t="s">
        <v>124</v>
      </c>
    </row>
    <row r="6" spans="1:13" ht="57.6" x14ac:dyDescent="0.25">
      <c r="A6" s="1" t="s">
        <v>26</v>
      </c>
      <c r="B6" s="1" t="s">
        <v>17</v>
      </c>
      <c r="C6" s="1" t="s">
        <v>18</v>
      </c>
      <c r="D6" s="1" t="s">
        <v>27</v>
      </c>
      <c r="E6" s="1" t="s">
        <v>28</v>
      </c>
      <c r="F6" s="2">
        <v>80</v>
      </c>
      <c r="G6" s="11">
        <v>87.2</v>
      </c>
      <c r="H6" s="3">
        <v>0</v>
      </c>
      <c r="I6" s="3">
        <f>SUM(Tabela1[[#This Row],[Resultado 2025-1]:[Resultado 2025-2]])</f>
        <v>87.2</v>
      </c>
      <c r="J6" s="9">
        <f t="shared" si="0"/>
        <v>1.0900000000000001</v>
      </c>
      <c r="K6" s="10" t="s">
        <v>115</v>
      </c>
      <c r="L6" s="4" t="s">
        <v>125</v>
      </c>
    </row>
    <row r="7" spans="1:13" ht="58.5" customHeight="1" x14ac:dyDescent="0.25">
      <c r="A7" s="1" t="s">
        <v>29</v>
      </c>
      <c r="B7" s="1" t="s">
        <v>17</v>
      </c>
      <c r="C7" s="1" t="s">
        <v>18</v>
      </c>
      <c r="D7" s="1" t="s">
        <v>30</v>
      </c>
      <c r="E7" s="1" t="s">
        <v>31</v>
      </c>
      <c r="F7" s="2">
        <v>80</v>
      </c>
      <c r="G7" s="3">
        <v>90</v>
      </c>
      <c r="H7" s="3">
        <v>0</v>
      </c>
      <c r="I7" s="3">
        <f>SUM(Tabela1[[#This Row],[Resultado 2025-1]:[Resultado 2025-2]])</f>
        <v>90</v>
      </c>
      <c r="J7" s="9">
        <f t="shared" si="0"/>
        <v>1.125</v>
      </c>
      <c r="K7" s="4" t="s">
        <v>116</v>
      </c>
      <c r="L7" s="4" t="s">
        <v>126</v>
      </c>
      <c r="M7" s="4" t="s">
        <v>129</v>
      </c>
    </row>
    <row r="8" spans="1:13" ht="59.25" customHeight="1" x14ac:dyDescent="0.25">
      <c r="A8" s="1" t="s">
        <v>32</v>
      </c>
      <c r="B8" s="1" t="s">
        <v>17</v>
      </c>
      <c r="C8" s="1" t="s">
        <v>18</v>
      </c>
      <c r="D8" s="1" t="s">
        <v>33</v>
      </c>
      <c r="E8" s="1" t="s">
        <v>34</v>
      </c>
      <c r="F8" s="2">
        <v>5</v>
      </c>
      <c r="G8" s="3">
        <v>4</v>
      </c>
      <c r="H8" s="3">
        <v>4</v>
      </c>
      <c r="I8" s="3">
        <f>SUM(Tabela1[[#This Row],[Resultado 2025-1]:[Resultado 2025-2]])</f>
        <v>8</v>
      </c>
      <c r="J8" s="9">
        <f t="shared" si="0"/>
        <v>1.6</v>
      </c>
      <c r="K8" s="4" t="s">
        <v>107</v>
      </c>
      <c r="L8" s="4" t="s">
        <v>127</v>
      </c>
      <c r="M8" s="4" t="s">
        <v>130</v>
      </c>
    </row>
    <row r="9" spans="1:13" ht="41.4" x14ac:dyDescent="0.25">
      <c r="A9" s="1" t="s">
        <v>35</v>
      </c>
      <c r="B9" s="1" t="s">
        <v>17</v>
      </c>
      <c r="C9" s="1" t="s">
        <v>18</v>
      </c>
      <c r="D9" s="1" t="s">
        <v>36</v>
      </c>
      <c r="E9" s="1" t="s">
        <v>37</v>
      </c>
      <c r="F9" s="2">
        <v>75</v>
      </c>
      <c r="G9" s="3">
        <v>65.180000000000007</v>
      </c>
      <c r="H9" s="3">
        <v>57.14</v>
      </c>
      <c r="I9" s="3">
        <f>SUM(Tabela1[[#This Row],[Resultado 2025-1]:[Resultado 2025-2]])</f>
        <v>122.32000000000001</v>
      </c>
      <c r="J9" s="9">
        <f t="shared" si="0"/>
        <v>1.6309333333333333</v>
      </c>
      <c r="K9" s="4" t="s">
        <v>108</v>
      </c>
      <c r="L9" s="4" t="s">
        <v>128</v>
      </c>
      <c r="M9" s="4" t="s">
        <v>131</v>
      </c>
    </row>
    <row r="10" spans="1:13" ht="82.8" x14ac:dyDescent="0.25">
      <c r="A10" s="1" t="s">
        <v>38</v>
      </c>
      <c r="B10" s="1" t="s">
        <v>17</v>
      </c>
      <c r="C10" s="1" t="s">
        <v>18</v>
      </c>
      <c r="D10" s="1" t="s">
        <v>15</v>
      </c>
      <c r="E10" s="1" t="s">
        <v>39</v>
      </c>
      <c r="F10" s="2">
        <v>100</v>
      </c>
      <c r="G10" s="3">
        <v>81.33</v>
      </c>
      <c r="H10" s="3">
        <v>100</v>
      </c>
      <c r="I10" s="3">
        <f>SUM(Tabela1[[#This Row],[Resultado 2025-1]:[Resultado 2025-2]])</f>
        <v>181.32999999999998</v>
      </c>
      <c r="J10" s="9">
        <f t="shared" si="0"/>
        <v>1.8132999999999999</v>
      </c>
      <c r="K10" s="4" t="s">
        <v>109</v>
      </c>
      <c r="L10" s="4" t="s">
        <v>132</v>
      </c>
    </row>
    <row r="11" spans="1:13" ht="41.4" x14ac:dyDescent="0.25">
      <c r="A11" s="1" t="s">
        <v>40</v>
      </c>
      <c r="B11" s="1" t="s">
        <v>17</v>
      </c>
      <c r="C11" s="1" t="s">
        <v>18</v>
      </c>
      <c r="D11" s="1" t="s">
        <v>41</v>
      </c>
      <c r="E11" s="1" t="s">
        <v>42</v>
      </c>
      <c r="F11" s="2">
        <v>70</v>
      </c>
      <c r="G11" s="3">
        <v>51</v>
      </c>
      <c r="H11" s="3">
        <v>0</v>
      </c>
      <c r="I11" s="3">
        <f>SUM(Tabela1[[#This Row],[Resultado 2025-1]:[Resultado 2025-2]])</f>
        <v>51</v>
      </c>
      <c r="J11" s="9">
        <f t="shared" si="0"/>
        <v>0.72857142857142854</v>
      </c>
      <c r="K11" s="4" t="s">
        <v>110</v>
      </c>
      <c r="L11" s="4" t="s">
        <v>133</v>
      </c>
      <c r="M11" s="4" t="s">
        <v>134</v>
      </c>
    </row>
    <row r="12" spans="1:13" ht="41.4" x14ac:dyDescent="0.25">
      <c r="A12" s="1" t="s">
        <v>43</v>
      </c>
      <c r="B12" s="1" t="s">
        <v>17</v>
      </c>
      <c r="C12" s="1" t="s">
        <v>18</v>
      </c>
      <c r="D12" s="1" t="s">
        <v>44</v>
      </c>
      <c r="E12" s="1" t="s">
        <v>45</v>
      </c>
      <c r="F12" s="2">
        <v>80</v>
      </c>
      <c r="G12" s="3">
        <v>87.08</v>
      </c>
      <c r="H12" s="3">
        <v>87.86</v>
      </c>
      <c r="I12" s="3">
        <f>SUM(Tabela1[[#This Row],[Resultado 2025-1]:[Resultado 2025-2]])</f>
        <v>174.94</v>
      </c>
      <c r="J12" s="9">
        <f t="shared" si="0"/>
        <v>2.18675</v>
      </c>
      <c r="K12" s="4" t="s">
        <v>111</v>
      </c>
      <c r="L12" s="4" t="s">
        <v>135</v>
      </c>
    </row>
    <row r="13" spans="1:13" ht="55.2" x14ac:dyDescent="0.25">
      <c r="A13" s="1" t="s">
        <v>46</v>
      </c>
      <c r="B13" s="1" t="s">
        <v>17</v>
      </c>
      <c r="C13" s="1" t="s">
        <v>18</v>
      </c>
      <c r="D13" s="1" t="s">
        <v>47</v>
      </c>
      <c r="E13" s="1" t="s">
        <v>48</v>
      </c>
      <c r="F13" s="2">
        <v>40</v>
      </c>
      <c r="G13" s="3">
        <v>24.19</v>
      </c>
      <c r="H13" s="3">
        <v>28.57</v>
      </c>
      <c r="I13" s="3">
        <f>SUM(Tabela1[[#This Row],[Resultado 2025-1]:[Resultado 2025-2]])</f>
        <v>52.760000000000005</v>
      </c>
      <c r="J13" s="9">
        <f t="shared" si="0"/>
        <v>1.3190000000000002</v>
      </c>
      <c r="K13" s="4" t="s">
        <v>112</v>
      </c>
      <c r="L13" s="4" t="s">
        <v>136</v>
      </c>
    </row>
    <row r="14" spans="1:13" ht="41.4" x14ac:dyDescent="0.25">
      <c r="A14" s="1" t="s">
        <v>49</v>
      </c>
      <c r="B14" s="1" t="s">
        <v>17</v>
      </c>
      <c r="C14" s="1" t="s">
        <v>18</v>
      </c>
      <c r="D14" s="1" t="s">
        <v>50</v>
      </c>
      <c r="E14" s="1" t="s">
        <v>51</v>
      </c>
      <c r="F14" s="2">
        <v>65</v>
      </c>
      <c r="G14" s="3">
        <v>33.29</v>
      </c>
      <c r="H14" s="3">
        <v>22.63</v>
      </c>
      <c r="I14" s="3">
        <f>SUM(Tabela1[[#This Row],[Resultado 2025-1]:[Resultado 2025-2]])</f>
        <v>55.92</v>
      </c>
      <c r="J14" s="9">
        <f t="shared" si="0"/>
        <v>0.86030769230769233</v>
      </c>
      <c r="M14" s="4" t="s">
        <v>137</v>
      </c>
    </row>
    <row r="15" spans="1:13" ht="55.2" x14ac:dyDescent="0.25">
      <c r="A15" s="1" t="s">
        <v>52</v>
      </c>
      <c r="B15" s="1" t="s">
        <v>17</v>
      </c>
      <c r="C15" s="1" t="s">
        <v>18</v>
      </c>
      <c r="D15" s="1" t="s">
        <v>53</v>
      </c>
      <c r="E15" s="1" t="s">
        <v>54</v>
      </c>
      <c r="F15" s="2">
        <v>70</v>
      </c>
      <c r="G15" s="3">
        <v>99</v>
      </c>
      <c r="H15" s="3">
        <v>0</v>
      </c>
      <c r="I15" s="3">
        <f>SUM(Tabela1[[#This Row],[Resultado 2025-1]:[Resultado 2025-2]])</f>
        <v>99</v>
      </c>
      <c r="J15" s="9">
        <f t="shared" si="0"/>
        <v>1.4142857142857144</v>
      </c>
      <c r="L15" s="4" t="s">
        <v>138</v>
      </c>
    </row>
    <row r="16" spans="1:13" ht="41.4" x14ac:dyDescent="0.25">
      <c r="A16" s="1" t="s">
        <v>55</v>
      </c>
      <c r="B16" s="1" t="s">
        <v>17</v>
      </c>
      <c r="C16" s="1" t="s">
        <v>18</v>
      </c>
      <c r="D16" s="1" t="s">
        <v>56</v>
      </c>
      <c r="E16" s="1" t="s">
        <v>57</v>
      </c>
      <c r="F16" s="2">
        <v>5</v>
      </c>
      <c r="G16" s="3">
        <v>9</v>
      </c>
      <c r="H16" s="3">
        <v>3</v>
      </c>
      <c r="I16" s="3">
        <f>SUM(Tabela1[[#This Row],[Resultado 2025-1]:[Resultado 2025-2]])</f>
        <v>12</v>
      </c>
      <c r="J16" s="9">
        <f t="shared" si="0"/>
        <v>2.4</v>
      </c>
    </row>
    <row r="17" spans="1:12" ht="27.6" x14ac:dyDescent="0.25">
      <c r="A17" s="1" t="s">
        <v>58</v>
      </c>
      <c r="B17" s="1" t="s">
        <v>17</v>
      </c>
      <c r="C17" s="1" t="s">
        <v>18</v>
      </c>
      <c r="D17" s="1" t="s">
        <v>59</v>
      </c>
      <c r="E17" s="1" t="s">
        <v>60</v>
      </c>
      <c r="F17" s="2">
        <v>1</v>
      </c>
      <c r="G17" s="3">
        <v>3</v>
      </c>
      <c r="H17" s="3">
        <v>2</v>
      </c>
      <c r="I17" s="3">
        <f>SUM(Tabela1[[#This Row],[Resultado 2025-1]:[Resultado 2025-2]])</f>
        <v>5</v>
      </c>
      <c r="J17" s="9">
        <f t="shared" si="0"/>
        <v>5</v>
      </c>
    </row>
    <row r="18" spans="1:12" ht="27.6" x14ac:dyDescent="0.25">
      <c r="A18" s="1" t="s">
        <v>61</v>
      </c>
      <c r="B18" s="1" t="s">
        <v>17</v>
      </c>
      <c r="C18" s="1" t="s">
        <v>18</v>
      </c>
      <c r="D18" s="1" t="s">
        <v>62</v>
      </c>
      <c r="E18" s="1" t="s">
        <v>63</v>
      </c>
      <c r="F18" s="2">
        <v>15</v>
      </c>
      <c r="G18" s="3">
        <v>17</v>
      </c>
      <c r="H18" s="3">
        <v>6</v>
      </c>
      <c r="I18" s="3">
        <f>SUM(Tabela1[[#This Row],[Resultado 2025-1]:[Resultado 2025-2]])</f>
        <v>23</v>
      </c>
      <c r="J18" s="9">
        <f t="shared" si="0"/>
        <v>1.5333333333333334</v>
      </c>
      <c r="K18" s="4" t="s">
        <v>113</v>
      </c>
    </row>
    <row r="19" spans="1:12" ht="111" customHeight="1" x14ac:dyDescent="0.25">
      <c r="A19" s="1" t="s">
        <v>64</v>
      </c>
      <c r="B19" s="1" t="s">
        <v>17</v>
      </c>
      <c r="C19" s="1" t="s">
        <v>18</v>
      </c>
      <c r="D19" s="1" t="s">
        <v>65</v>
      </c>
      <c r="E19" s="1" t="s">
        <v>66</v>
      </c>
      <c r="F19" s="2">
        <v>5</v>
      </c>
      <c r="G19" s="3">
        <v>2.25</v>
      </c>
      <c r="H19" s="3">
        <v>3</v>
      </c>
      <c r="I19" s="3">
        <f>SUM(Tabela1[[#This Row],[Resultado 2025-1]:[Resultado 2025-2]])</f>
        <v>5.25</v>
      </c>
      <c r="J19" s="9">
        <f t="shared" si="0"/>
        <v>1.05</v>
      </c>
      <c r="K19" s="4" t="s">
        <v>117</v>
      </c>
    </row>
    <row r="20" spans="1:12" ht="27.6" x14ac:dyDescent="0.25">
      <c r="A20" s="1" t="s">
        <v>67</v>
      </c>
      <c r="B20" s="1" t="s">
        <v>17</v>
      </c>
      <c r="C20" s="1" t="s">
        <v>18</v>
      </c>
      <c r="D20" s="1" t="s">
        <v>68</v>
      </c>
      <c r="E20" s="1" t="s">
        <v>69</v>
      </c>
      <c r="F20" s="2">
        <v>55</v>
      </c>
      <c r="G20" s="3">
        <v>26</v>
      </c>
      <c r="H20" s="3">
        <v>32</v>
      </c>
      <c r="I20" s="3">
        <f>SUM(Tabela1[[#This Row],[Resultado 2025-1]:[Resultado 2025-2]])</f>
        <v>58</v>
      </c>
      <c r="J20" s="9">
        <f t="shared" si="0"/>
        <v>1.0545454545454545</v>
      </c>
    </row>
    <row r="21" spans="1:12" ht="27.6" x14ac:dyDescent="0.25">
      <c r="A21" s="1" t="s">
        <v>70</v>
      </c>
      <c r="B21" s="1" t="s">
        <v>17</v>
      </c>
      <c r="C21" s="1" t="s">
        <v>18</v>
      </c>
      <c r="D21" s="1" t="s">
        <v>71</v>
      </c>
      <c r="E21" s="1" t="s">
        <v>72</v>
      </c>
      <c r="F21" s="2">
        <v>0</v>
      </c>
      <c r="I21" s="3">
        <f>SUM(Tabela1[[#This Row],[Resultado 2025-1]:[Resultado 2025-2]])</f>
        <v>0</v>
      </c>
      <c r="J21" s="9">
        <f t="shared" si="0"/>
        <v>0</v>
      </c>
    </row>
    <row r="22" spans="1:12" ht="27.6" x14ac:dyDescent="0.25">
      <c r="A22" s="1" t="s">
        <v>73</v>
      </c>
      <c r="B22" s="1" t="s">
        <v>17</v>
      </c>
      <c r="C22" s="1" t="s">
        <v>18</v>
      </c>
      <c r="D22" s="1" t="s">
        <v>74</v>
      </c>
      <c r="E22" s="1" t="s">
        <v>75</v>
      </c>
      <c r="F22" s="2">
        <v>0</v>
      </c>
      <c r="I22" s="3">
        <f>SUM(Tabela1[[#This Row],[Resultado 2025-1]:[Resultado 2025-2]])</f>
        <v>0</v>
      </c>
      <c r="J22" s="9">
        <f t="shared" si="0"/>
        <v>0</v>
      </c>
    </row>
    <row r="23" spans="1:12" ht="27.6" x14ac:dyDescent="0.25">
      <c r="A23" s="1" t="s">
        <v>76</v>
      </c>
      <c r="B23" s="1" t="s">
        <v>17</v>
      </c>
      <c r="C23" s="1" t="s">
        <v>18</v>
      </c>
      <c r="D23" s="1" t="s">
        <v>77</v>
      </c>
      <c r="E23" s="1" t="s">
        <v>78</v>
      </c>
      <c r="F23" s="2">
        <v>0</v>
      </c>
      <c r="I23" s="3">
        <f>SUM(Tabela1[[#This Row],[Resultado 2025-1]:[Resultado 2025-2]])</f>
        <v>0</v>
      </c>
      <c r="J23" s="9">
        <f t="shared" si="0"/>
        <v>0</v>
      </c>
    </row>
    <row r="24" spans="1:12" ht="41.4" x14ac:dyDescent="0.25">
      <c r="A24" s="1" t="s">
        <v>79</v>
      </c>
      <c r="B24" s="1" t="s">
        <v>17</v>
      </c>
      <c r="C24" s="1" t="s">
        <v>18</v>
      </c>
      <c r="D24" s="1" t="s">
        <v>80</v>
      </c>
      <c r="E24" s="1" t="s">
        <v>81</v>
      </c>
      <c r="F24" s="2">
        <v>5</v>
      </c>
      <c r="G24" s="3">
        <v>6</v>
      </c>
      <c r="H24" s="3">
        <v>6</v>
      </c>
      <c r="I24" s="3">
        <f>SUM(Tabela1[[#This Row],[Resultado 2025-1]:[Resultado 2025-2]])</f>
        <v>12</v>
      </c>
      <c r="J24" s="9">
        <f t="shared" si="0"/>
        <v>2.4</v>
      </c>
    </row>
    <row r="25" spans="1:12" ht="41.4" x14ac:dyDescent="0.25">
      <c r="A25" s="1" t="s">
        <v>82</v>
      </c>
      <c r="B25" s="1" t="s">
        <v>17</v>
      </c>
      <c r="C25" s="1" t="s">
        <v>18</v>
      </c>
      <c r="D25" s="1" t="s">
        <v>83</v>
      </c>
      <c r="E25" s="1" t="s">
        <v>84</v>
      </c>
      <c r="F25" s="2">
        <v>5</v>
      </c>
      <c r="G25" s="3">
        <v>7</v>
      </c>
      <c r="H25" s="3">
        <v>5</v>
      </c>
      <c r="I25" s="3">
        <f>SUM(Tabela1[[#This Row],[Resultado 2025-1]:[Resultado 2025-2]])</f>
        <v>12</v>
      </c>
      <c r="J25" s="9">
        <f t="shared" si="0"/>
        <v>2.4</v>
      </c>
    </row>
    <row r="26" spans="1:12" ht="82.8" x14ac:dyDescent="0.25">
      <c r="A26" s="1" t="s">
        <v>85</v>
      </c>
      <c r="B26" s="1" t="s">
        <v>17</v>
      </c>
      <c r="C26" s="1" t="s">
        <v>18</v>
      </c>
      <c r="D26" s="1" t="s">
        <v>86</v>
      </c>
      <c r="E26" s="1" t="s">
        <v>87</v>
      </c>
      <c r="F26" s="2">
        <v>160</v>
      </c>
      <c r="G26" s="3">
        <v>11</v>
      </c>
      <c r="H26" s="3">
        <v>1</v>
      </c>
      <c r="I26" s="3">
        <f>SUM(Tabela1[[#This Row],[Resultado 2025-1]:[Resultado 2025-2]])</f>
        <v>12</v>
      </c>
      <c r="J26" s="9">
        <f t="shared" ref="J26:J32" si="1">IFERROR(I26/F26,0)</f>
        <v>7.4999999999999997E-2</v>
      </c>
      <c r="K26" s="4" t="s">
        <v>118</v>
      </c>
      <c r="L26" s="13" t="s">
        <v>139</v>
      </c>
    </row>
    <row r="27" spans="1:12" ht="27.6" x14ac:dyDescent="0.25">
      <c r="A27" s="1" t="s">
        <v>88</v>
      </c>
      <c r="B27" s="1" t="s">
        <v>17</v>
      </c>
      <c r="C27" s="1" t="s">
        <v>18</v>
      </c>
      <c r="D27" s="1" t="s">
        <v>89</v>
      </c>
      <c r="E27" s="1" t="s">
        <v>90</v>
      </c>
      <c r="F27" s="2">
        <v>0</v>
      </c>
      <c r="I27" s="3">
        <f>SUM(Tabela1[[#This Row],[Resultado 2025-1]:[Resultado 2025-2]])</f>
        <v>0</v>
      </c>
      <c r="J27" s="9">
        <f t="shared" si="1"/>
        <v>0</v>
      </c>
    </row>
    <row r="28" spans="1:12" ht="27.6" x14ac:dyDescent="0.25">
      <c r="A28" s="1" t="s">
        <v>91</v>
      </c>
      <c r="B28" s="1" t="s">
        <v>17</v>
      </c>
      <c r="C28" s="1" t="s">
        <v>18</v>
      </c>
      <c r="D28" s="1" t="s">
        <v>92</v>
      </c>
      <c r="E28" s="1" t="s">
        <v>93</v>
      </c>
      <c r="F28" s="2">
        <v>26000</v>
      </c>
      <c r="G28" s="3">
        <v>15370</v>
      </c>
      <c r="H28" s="3">
        <v>10401</v>
      </c>
      <c r="I28" s="3">
        <f>SUM(Tabela1[[#This Row],[Resultado 2025-1]:[Resultado 2025-2]])</f>
        <v>25771</v>
      </c>
      <c r="J28" s="9">
        <f t="shared" si="1"/>
        <v>0.99119230769230771</v>
      </c>
    </row>
    <row r="29" spans="1:12" ht="72.75" customHeight="1" x14ac:dyDescent="0.25">
      <c r="A29" s="1" t="s">
        <v>94</v>
      </c>
      <c r="B29" s="1" t="s">
        <v>17</v>
      </c>
      <c r="C29" s="1" t="s">
        <v>18</v>
      </c>
      <c r="D29" s="1" t="s">
        <v>95</v>
      </c>
      <c r="E29" s="1" t="s">
        <v>96</v>
      </c>
      <c r="F29" s="2">
        <v>8</v>
      </c>
      <c r="G29" s="3">
        <v>4</v>
      </c>
      <c r="H29" s="3">
        <v>8</v>
      </c>
      <c r="I29" s="3">
        <f>SUM(Tabela1[[#This Row],[Resultado 2025-1]:[Resultado 2025-2]])</f>
        <v>12</v>
      </c>
      <c r="J29" s="9">
        <f t="shared" si="1"/>
        <v>1.5</v>
      </c>
      <c r="K29" s="4" t="s">
        <v>119</v>
      </c>
    </row>
    <row r="30" spans="1:12" ht="69" x14ac:dyDescent="0.25">
      <c r="A30" s="1" t="s">
        <v>97</v>
      </c>
      <c r="B30" s="1" t="s">
        <v>17</v>
      </c>
      <c r="C30" s="1" t="s">
        <v>18</v>
      </c>
      <c r="D30" s="1" t="s">
        <v>98</v>
      </c>
      <c r="E30" s="1" t="s">
        <v>99</v>
      </c>
      <c r="F30" s="2">
        <v>1</v>
      </c>
      <c r="G30" s="3">
        <v>0.5</v>
      </c>
      <c r="H30" s="3">
        <v>0.21</v>
      </c>
      <c r="I30" s="3">
        <f>SUM(Tabela1[[#This Row],[Resultado 2025-1]:[Resultado 2025-2]])</f>
        <v>0.71</v>
      </c>
      <c r="J30" s="9">
        <f t="shared" si="1"/>
        <v>0.71</v>
      </c>
      <c r="K30" s="13" t="s">
        <v>119</v>
      </c>
      <c r="L30" s="13" t="s">
        <v>140</v>
      </c>
    </row>
    <row r="31" spans="1:12" ht="27.6" x14ac:dyDescent="0.25">
      <c r="A31" s="1" t="s">
        <v>100</v>
      </c>
      <c r="B31" s="1" t="s">
        <v>17</v>
      </c>
      <c r="C31" s="1" t="s">
        <v>18</v>
      </c>
      <c r="D31" s="1" t="s">
        <v>101</v>
      </c>
      <c r="E31" s="1" t="s">
        <v>102</v>
      </c>
      <c r="F31" s="2">
        <v>320</v>
      </c>
      <c r="G31" s="3">
        <v>126</v>
      </c>
      <c r="H31" s="3">
        <v>122</v>
      </c>
      <c r="I31" s="3">
        <f>SUM(Tabela1[[#This Row],[Resultado 2025-1]:[Resultado 2025-2]])</f>
        <v>248</v>
      </c>
      <c r="J31" s="9">
        <f t="shared" si="1"/>
        <v>0.77500000000000002</v>
      </c>
      <c r="K31" s="4" t="s">
        <v>121</v>
      </c>
      <c r="L31" s="4" t="s">
        <v>122</v>
      </c>
    </row>
    <row r="32" spans="1:12" ht="27.6" x14ac:dyDescent="0.25">
      <c r="A32" s="1" t="s">
        <v>103</v>
      </c>
      <c r="B32" s="1" t="s">
        <v>17</v>
      </c>
      <c r="C32" s="1" t="s">
        <v>18</v>
      </c>
      <c r="D32" s="1" t="s">
        <v>104</v>
      </c>
      <c r="E32" s="1" t="s">
        <v>105</v>
      </c>
      <c r="F32" s="2">
        <v>0</v>
      </c>
      <c r="I32" s="3">
        <f>SUM(Tabela1[[#This Row],[Resultado 2025-1]:[Resultado 2025-2]])</f>
        <v>0</v>
      </c>
      <c r="J32" s="9">
        <f t="shared" si="1"/>
        <v>0</v>
      </c>
    </row>
  </sheetData>
  <sheetProtection algorithmName="SHA-512" hashValue="MIWzEwcS8WOYoEevx3iB/6f1cR2ftci41G7pbXHDCu+jn+1N3Z5IFeNlCyBOQsnNv+LIflaUr3ALlhFAcjgK1w==" saltValue="dseQVMV0pjlYWDQ8l1U2Dg==" spinCount="100000" sheet="1" objects="1" scenarios="1"/>
  <protectedRanges>
    <protectedRange sqref="K16:M17 K20:M25 K7 M5:M6 L18:M19 K27:M28 M26 L29:M29 K31:M32 K2:M3 K4 M4 K14:K15 M30" name="Intervalo2"/>
    <protectedRange sqref="G2:H5 G21:H25 G32:H32 H28:H31 G7:H8 H6 H9:H20 G27:H27 H26" name="Intervalo1"/>
    <protectedRange sqref="K8" name="Intervalo2_6"/>
    <protectedRange sqref="G9:G15" name="Intervalo1_1"/>
    <protectedRange sqref="K9:K13" name="Intervalo2_7"/>
    <protectedRange sqref="G28" name="Intervalo1_2"/>
    <protectedRange sqref="G31" name="Intervalo1_3"/>
    <protectedRange sqref="G16" name="Intervalo1_5"/>
    <protectedRange sqref="G17:G18" name="Intervalo1_4"/>
    <protectedRange sqref="K18" name="Intervalo2_1"/>
    <protectedRange sqref="K5" name="Range2"/>
    <protectedRange sqref="G6" name="Range1"/>
    <protectedRange sqref="K6" name="Range2_1"/>
    <protectedRange sqref="G19:G20" name="Intervalo1_6"/>
    <protectedRange sqref="K19" name="Intervalo2_3"/>
    <protectedRange sqref="G26" name="Intervalo1_7"/>
    <protectedRange sqref="K26" name="Intervalo2_4"/>
    <protectedRange sqref="G29:G30" name="Intervalo1_8"/>
    <protectedRange sqref="K29" name="Intervalo2_5"/>
    <protectedRange sqref="L4:L9" name="Intervalo2_8"/>
    <protectedRange sqref="M7:M9" name="Intervalo2_9"/>
    <protectedRange sqref="L12:M15 M10:M11" name="Intervalo2_10"/>
    <protectedRange sqref="L10:L11" name="Intervalo2_7_1"/>
    <protectedRange sqref="L26" name="Intervalo2_2"/>
    <protectedRange sqref="L30" name="Intervalo2_12"/>
    <protectedRange sqref="K30" name="Intervalo2_13"/>
  </protectedRanges>
  <conditionalFormatting sqref="J2:J32">
    <cfRule type="cellIs" dxfId="15" priority="1" operator="lessThan">
      <formula>0.499</formula>
    </cfRule>
  </conditionalFormatting>
  <pageMargins left="0.78749999999999998" right="0.78749999999999998" top="1.05277777777778" bottom="1.05277777777778" header="0.78749999999999998" footer="0.78749999999999998"/>
  <pageSetup paperSize="9" scale="33" fitToHeight="0" orientation="landscape" useFirstPageNumber="1" horizontalDpi="300" verticalDpi="300" r:id="rId1"/>
  <headerFooter>
    <oddHeader>&amp;C&amp;"Times New Roman,Normal"&amp;12&amp;A</oddHeader>
    <oddFooter>&amp;C&amp;"Times New Roman,Normal"&amp;12Página &amp;P</oddFooter>
  </headerFooter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2025 Monitoramento PPA-SUASA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ADMIN</cp:lastModifiedBy>
  <cp:revision>0</cp:revision>
  <cp:lastPrinted>2026-04-16T22:30:12Z</cp:lastPrinted>
  <dcterms:created xsi:type="dcterms:W3CDTF">2025-08-19T14:58:27Z</dcterms:created>
  <dcterms:modified xsi:type="dcterms:W3CDTF">2026-04-16T23:08:24Z</dcterms:modified>
  <cp:category/>
  <cp:contentStatus/>
</cp:coreProperties>
</file>