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debor\OneDrive\Área de Trabalho\SADA\CALÇAMENTOS\correto\ANISIO DE ABREU SADA - RAMOM (EMAIL)\EDITÁVEIS\"/>
    </mc:Choice>
  </mc:AlternateContent>
  <xr:revisionPtr revIDLastSave="0" documentId="13_ncr:1_{7FB44980-F520-4169-81F4-DC02B052B9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O" sheetId="11" r:id="rId1"/>
    <sheet name="RUAS" sheetId="12" r:id="rId2"/>
    <sheet name="MC" sheetId="2" r:id="rId3"/>
    <sheet name="Orçamento Sintético" sheetId="3" r:id="rId4"/>
    <sheet name="CPUs" sheetId="20" r:id="rId5"/>
    <sheet name="CRONOG. FIS-FINAN" sheetId="5" r:id="rId6"/>
    <sheet name="BDI" sheetId="10" r:id="rId7"/>
    <sheet name="DMT PEDRA" sheetId="6" r:id="rId8"/>
    <sheet name="LSINAPI " sheetId="21" r:id="rId9"/>
    <sheet name="RELEV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\0">#N/A</definedName>
    <definedName name="\I" localSheetId="9">#REF!</definedName>
    <definedName name="\I" localSheetId="0">#REF!</definedName>
    <definedName name="\I" localSheetId="1">#REF!</definedName>
    <definedName name="\I">#REF!</definedName>
    <definedName name="\S" localSheetId="9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7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9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9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9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9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9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9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9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7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9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7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9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9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9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9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7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7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9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9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9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9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9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9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9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7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9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9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9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9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9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9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9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9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9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6">#REF!</definedName>
    <definedName name="_01_09_96" localSheetId="7">#REF!</definedName>
    <definedName name="_01_09_96" localSheetId="2">#REF!</definedName>
    <definedName name="_01_09_96" localSheetId="9">#REF!</definedName>
    <definedName name="_01_09_96" localSheetId="0">#REF!</definedName>
    <definedName name="_01_09_96" localSheetId="1">#REF!</definedName>
    <definedName name="_01_09_96">#REF!</definedName>
    <definedName name="_08.302.01" localSheetId="6">#REF!</definedName>
    <definedName name="_08.302.01" localSheetId="7">#REF!</definedName>
    <definedName name="_08.302.01" localSheetId="9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9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9">#REF!</definedName>
    <definedName name="_2Excel_BuiltIn_Print_Area_13_1" localSheetId="9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9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9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9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9">[12]Insumos!$E$653</definedName>
    <definedName name="_adg1">[15]Insumos!$E$653</definedName>
    <definedName name="_adg2" localSheetId="9">[12]Insumos!$E$655</definedName>
    <definedName name="_adg2">[15]Insumos!$E$655</definedName>
    <definedName name="_aga10" localSheetId="9">[12]Insumos!$E$91</definedName>
    <definedName name="_aga10">[15]Insumos!$E$91</definedName>
    <definedName name="_aga14" localSheetId="9">[12]Insumos!$E$92</definedName>
    <definedName name="_aga14">[15]Insumos!$E$92</definedName>
    <definedName name="_aga16" localSheetId="9">#REF!</definedName>
    <definedName name="_aga16" localSheetId="0">#REF!</definedName>
    <definedName name="_aga16" localSheetId="1">#REF!</definedName>
    <definedName name="_aga16">#REF!</definedName>
    <definedName name="_aga18" localSheetId="9">[12]Insumos!$E$93</definedName>
    <definedName name="_aga18">[15]Insumos!$E$93</definedName>
    <definedName name="_ali1" localSheetId="9">[12]Insumos!$E$235</definedName>
    <definedName name="_ali1">[15]Insumos!$E$235</definedName>
    <definedName name="_ali2" localSheetId="9">[12]Insumos!$E$236</definedName>
    <definedName name="_ali2">[15]Insumos!$E$236</definedName>
    <definedName name="_ali3" localSheetId="9">[12]Insumos!$E$237</definedName>
    <definedName name="_ali3">[15]Insumos!$E$237</definedName>
    <definedName name="_ali4" localSheetId="9">[12]Insumos!$E$238</definedName>
    <definedName name="_ali4">[15]Insumos!$E$238</definedName>
    <definedName name="_ali5" localSheetId="9">[12]Insumos!$E$239</definedName>
    <definedName name="_ali5">[15]Insumos!$E$239</definedName>
    <definedName name="_ali6" localSheetId="9">[12]Insumos!$E$240</definedName>
    <definedName name="_ali6">[15]Insumos!$E$240</definedName>
    <definedName name="_ali7" localSheetId="9">[12]Insumos!$E$241</definedName>
    <definedName name="_ali7">[15]Insumos!$E$241</definedName>
    <definedName name="_amf1" localSheetId="9">[12]Insumos!$E$169</definedName>
    <definedName name="_amf1">[15]Insumos!$E$169</definedName>
    <definedName name="_amf2" localSheetId="9">[12]Insumos!$E$170</definedName>
    <definedName name="_amf2">[15]Insumos!$E$170</definedName>
    <definedName name="_amf3" localSheetId="9">[12]Insumos!$E$171</definedName>
    <definedName name="_amf3">[15]Insumos!$E$171</definedName>
    <definedName name="_ape1" localSheetId="9">[12]Insumos!$E$766</definedName>
    <definedName name="_ape1">[15]Insumos!$E$766</definedName>
    <definedName name="_ape2" localSheetId="9">[12]Insumos!$E$767</definedName>
    <definedName name="_ape2">[15]Insumos!$E$767</definedName>
    <definedName name="_ara18" localSheetId="9">[12]Insumos!$E$468</definedName>
    <definedName name="_ara18">[15]Insumos!$E$468</definedName>
    <definedName name="_arc12" localSheetId="9">[12]Insumos!$E$572</definedName>
    <definedName name="_arc12">[15]Insumos!$E$572</definedName>
    <definedName name="_arc15" localSheetId="9">[12]Insumos!$E$573</definedName>
    <definedName name="_arc15">[15]Insumos!$E$573</definedName>
    <definedName name="_arc18" localSheetId="9">[12]Insumos!$E$574</definedName>
    <definedName name="_arc18">[15]Insumos!$E$574</definedName>
    <definedName name="_arc21" localSheetId="9">[12]Insumos!$E$575</definedName>
    <definedName name="_arc21">[15]Insumos!$E$575</definedName>
    <definedName name="_art1" localSheetId="9">#REF!</definedName>
    <definedName name="_art1" localSheetId="0">#REF!</definedName>
    <definedName name="_art1" localSheetId="1">#REF!</definedName>
    <definedName name="_art1">#REF!</definedName>
    <definedName name="_art10" localSheetId="9">#REF!</definedName>
    <definedName name="_art10" localSheetId="0">#REF!</definedName>
    <definedName name="_art10" localSheetId="1">#REF!</definedName>
    <definedName name="_art10">#REF!</definedName>
    <definedName name="_art11" localSheetId="9">#REF!</definedName>
    <definedName name="_art11" localSheetId="0">#REF!</definedName>
    <definedName name="_art11" localSheetId="1">#REF!</definedName>
    <definedName name="_art11">#REF!</definedName>
    <definedName name="_art12" localSheetId="9">#REF!</definedName>
    <definedName name="_art12" localSheetId="0">#REF!</definedName>
    <definedName name="_art12" localSheetId="1">#REF!</definedName>
    <definedName name="_art12">#REF!</definedName>
    <definedName name="_art13" localSheetId="9">#REF!</definedName>
    <definedName name="_art13" localSheetId="0">#REF!</definedName>
    <definedName name="_art13" localSheetId="1">#REF!</definedName>
    <definedName name="_art13">#REF!</definedName>
    <definedName name="_art14" localSheetId="9">#REF!</definedName>
    <definedName name="_art14" localSheetId="0">#REF!</definedName>
    <definedName name="_art14" localSheetId="1">#REF!</definedName>
    <definedName name="_art14">#REF!</definedName>
    <definedName name="_art15" localSheetId="9">#REF!</definedName>
    <definedName name="_art15" localSheetId="0">#REF!</definedName>
    <definedName name="_art15" localSheetId="1">#REF!</definedName>
    <definedName name="_art15">#REF!</definedName>
    <definedName name="_art16" localSheetId="9">#REF!</definedName>
    <definedName name="_art16" localSheetId="0">#REF!</definedName>
    <definedName name="_art16" localSheetId="1">#REF!</definedName>
    <definedName name="_art16">#REF!</definedName>
    <definedName name="_art17" localSheetId="9">#REF!</definedName>
    <definedName name="_art17" localSheetId="0">#REF!</definedName>
    <definedName name="_art17" localSheetId="1">#REF!</definedName>
    <definedName name="_art17">#REF!</definedName>
    <definedName name="_art18" localSheetId="9">#REF!</definedName>
    <definedName name="_art18" localSheetId="0">#REF!</definedName>
    <definedName name="_art18" localSheetId="1">#REF!</definedName>
    <definedName name="_art18">#REF!</definedName>
    <definedName name="_art19" localSheetId="9">#REF!</definedName>
    <definedName name="_art19" localSheetId="0">#REF!</definedName>
    <definedName name="_art19" localSheetId="1">#REF!</definedName>
    <definedName name="_art19">#REF!</definedName>
    <definedName name="_art2" localSheetId="9">#REF!</definedName>
    <definedName name="_art2" localSheetId="0">#REF!</definedName>
    <definedName name="_art2" localSheetId="1">#REF!</definedName>
    <definedName name="_art2">#REF!</definedName>
    <definedName name="_art20" localSheetId="9">#REF!</definedName>
    <definedName name="_art20" localSheetId="0">#REF!</definedName>
    <definedName name="_art20" localSheetId="1">#REF!</definedName>
    <definedName name="_art20">#REF!</definedName>
    <definedName name="_art21" localSheetId="9">#REF!</definedName>
    <definedName name="_art21" localSheetId="0">#REF!</definedName>
    <definedName name="_art21" localSheetId="1">#REF!</definedName>
    <definedName name="_art21">#REF!</definedName>
    <definedName name="_art22" localSheetId="9">#REF!</definedName>
    <definedName name="_art22" localSheetId="0">#REF!</definedName>
    <definedName name="_art22" localSheetId="1">#REF!</definedName>
    <definedName name="_art22">#REF!</definedName>
    <definedName name="_art23" localSheetId="9">#REF!</definedName>
    <definedName name="_art23" localSheetId="0">#REF!</definedName>
    <definedName name="_art23" localSheetId="1">#REF!</definedName>
    <definedName name="_art23">#REF!</definedName>
    <definedName name="_art24" localSheetId="9">#REF!</definedName>
    <definedName name="_art24" localSheetId="0">#REF!</definedName>
    <definedName name="_art24" localSheetId="1">#REF!</definedName>
    <definedName name="_art24">#REF!</definedName>
    <definedName name="_art25" localSheetId="9">#REF!</definedName>
    <definedName name="_art25" localSheetId="0">#REF!</definedName>
    <definedName name="_art25" localSheetId="1">#REF!</definedName>
    <definedName name="_art25">#REF!</definedName>
    <definedName name="_art26" localSheetId="9">#REF!</definedName>
    <definedName name="_art26" localSheetId="0">#REF!</definedName>
    <definedName name="_art26" localSheetId="1">#REF!</definedName>
    <definedName name="_art26">#REF!</definedName>
    <definedName name="_art27" localSheetId="9">#REF!</definedName>
    <definedName name="_art27" localSheetId="0">#REF!</definedName>
    <definedName name="_art27" localSheetId="1">#REF!</definedName>
    <definedName name="_art27">#REF!</definedName>
    <definedName name="_art28" localSheetId="9">#REF!</definedName>
    <definedName name="_art28" localSheetId="0">#REF!</definedName>
    <definedName name="_art28" localSheetId="1">#REF!</definedName>
    <definedName name="_art28">#REF!</definedName>
    <definedName name="_art29" localSheetId="9">#REF!</definedName>
    <definedName name="_art29" localSheetId="0">#REF!</definedName>
    <definedName name="_art29" localSheetId="1">#REF!</definedName>
    <definedName name="_art29">#REF!</definedName>
    <definedName name="_art3" localSheetId="9">#REF!</definedName>
    <definedName name="_art3" localSheetId="0">#REF!</definedName>
    <definedName name="_art3" localSheetId="1">#REF!</definedName>
    <definedName name="_art3">#REF!</definedName>
    <definedName name="_art30" localSheetId="9">#REF!</definedName>
    <definedName name="_art30" localSheetId="0">#REF!</definedName>
    <definedName name="_art30" localSheetId="1">#REF!</definedName>
    <definedName name="_art30">#REF!</definedName>
    <definedName name="_art31" localSheetId="9">#REF!</definedName>
    <definedName name="_art31" localSheetId="0">#REF!</definedName>
    <definedName name="_art31" localSheetId="1">#REF!</definedName>
    <definedName name="_art31">#REF!</definedName>
    <definedName name="_art32" localSheetId="9">#REF!</definedName>
    <definedName name="_art32" localSheetId="0">#REF!</definedName>
    <definedName name="_art32" localSheetId="1">#REF!</definedName>
    <definedName name="_art32">#REF!</definedName>
    <definedName name="_art4" localSheetId="9">#REF!</definedName>
    <definedName name="_art4" localSheetId="0">#REF!</definedName>
    <definedName name="_art4" localSheetId="1">#REF!</definedName>
    <definedName name="_art4">#REF!</definedName>
    <definedName name="_art5" localSheetId="9">#REF!</definedName>
    <definedName name="_art5" localSheetId="0">#REF!</definedName>
    <definedName name="_art5" localSheetId="1">#REF!</definedName>
    <definedName name="_art5">#REF!</definedName>
    <definedName name="_art6" localSheetId="9">#REF!</definedName>
    <definedName name="_art6" localSheetId="0">#REF!</definedName>
    <definedName name="_art6" localSheetId="1">#REF!</definedName>
    <definedName name="_art6">#REF!</definedName>
    <definedName name="_art7" localSheetId="9">#REF!</definedName>
    <definedName name="_art7" localSheetId="0">#REF!</definedName>
    <definedName name="_art7" localSheetId="1">#REF!</definedName>
    <definedName name="_art7">#REF!</definedName>
    <definedName name="_art8" localSheetId="9">#REF!</definedName>
    <definedName name="_art8" localSheetId="0">#REF!</definedName>
    <definedName name="_art8" localSheetId="1">#REF!</definedName>
    <definedName name="_art8">#REF!</definedName>
    <definedName name="_art9" localSheetId="9">#REF!</definedName>
    <definedName name="_art9" localSheetId="0">#REF!</definedName>
    <definedName name="_art9" localSheetId="1">#REF!</definedName>
    <definedName name="_art9">#REF!</definedName>
    <definedName name="_bas5" localSheetId="9">[12]Insumos!$E$930</definedName>
    <definedName name="_bas5">[15]Insumos!$E$930</definedName>
    <definedName name="_bbm1" localSheetId="9">[12]Insumos!$E$560</definedName>
    <definedName name="_bbm1">[15]Insumos!$E$560</definedName>
    <definedName name="_bbt1" localSheetId="9">[12]Insumos!$E$561</definedName>
    <definedName name="_bbt1">[15]Insumos!$E$561</definedName>
    <definedName name="_bca1" localSheetId="9">[12]Insumos!$E$542</definedName>
    <definedName name="_bca1">[15]Insumos!$E$542</definedName>
    <definedName name="_bgr2" localSheetId="9">[12]Insumos!$E$400</definedName>
    <definedName name="_bgr2">[15]Insumos!$E$400</definedName>
    <definedName name="_bli40" localSheetId="9">[12]Insumos!$E$699</definedName>
    <definedName name="_bli40">[15]Insumos!$E$699</definedName>
    <definedName name="_blq10" localSheetId="9">[12]Insumos!$E$847</definedName>
    <definedName name="_blq10">[15]Insumos!$E$847</definedName>
    <definedName name="_blq6" localSheetId="9">[12]Insumos!$E$845</definedName>
    <definedName name="_blq6">[15]Insumos!$E$845</definedName>
    <definedName name="_blq8" localSheetId="9">[12]Insumos!$E$846</definedName>
    <definedName name="_blq8">[15]Insumos!$E$846</definedName>
    <definedName name="_bop1" localSheetId="9">[12]Insumos!$E$688</definedName>
    <definedName name="_bop1">[15]Insumos!$E$688</definedName>
    <definedName name="_bot1" localSheetId="9">[12]Insumos!$E$1030</definedName>
    <definedName name="_bot1">[15]Insumos!$E$1030</definedName>
    <definedName name="_box1" localSheetId="9">[12]Insumos!$E$970</definedName>
    <definedName name="_box1">[15]Insumos!$E$970</definedName>
    <definedName name="_bre5040" localSheetId="9">[12]Insumos!$E$709</definedName>
    <definedName name="_bre5040">[15]Insumos!$E$709</definedName>
    <definedName name="_bri1" localSheetId="9">[12]Insumos!$E$50</definedName>
    <definedName name="_bri1">[15]Insumos!$E$50</definedName>
    <definedName name="_bur3220">[16]INSUMOS!$E$169</definedName>
    <definedName name="_C930I" localSheetId="9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9">[12]Insumos!$E$507</definedName>
    <definedName name="_cab4">[15]Insumos!$E$507</definedName>
    <definedName name="_cac12" localSheetId="9">[12]Insumos!$E$821</definedName>
    <definedName name="_cac12">[15]Insumos!$E$821</definedName>
    <definedName name="_cac18" localSheetId="9">[12]Insumos!$E$822</definedName>
    <definedName name="_cac18">[15]Insumos!$E$822</definedName>
    <definedName name="_cac21" localSheetId="9">[12]Insumos!$E$823</definedName>
    <definedName name="_cac21">[15]Insumos!$E$823</definedName>
    <definedName name="_cag40" localSheetId="9">[12]Insumos!$E$733</definedName>
    <definedName name="_cag40">[15]Insumos!$E$733</definedName>
    <definedName name="_cag50" localSheetId="9">[12]Insumos!$E$732</definedName>
    <definedName name="_cag50">[15]Insumos!$E$732</definedName>
    <definedName name="_cal30" localSheetId="9">[12]Insumos!$E$931</definedName>
    <definedName name="_cal30">[15]Insumos!$E$931</definedName>
    <definedName name="_cap20" localSheetId="9">[12]Insumos!$E$673</definedName>
    <definedName name="_cap20">[15]Insumos!$E$673</definedName>
    <definedName name="_cap50" localSheetId="9">[12]Insumos!$E$674</definedName>
    <definedName name="_cap50">[15]Insumos!$E$674</definedName>
    <definedName name="_caz80" localSheetId="9">[12]Insumos!$E$734</definedName>
    <definedName name="_caz80">[15]Insumos!$E$734</definedName>
    <definedName name="_cbm1" localSheetId="9">[12]Insumos!$E$564</definedName>
    <definedName name="_cbm1">[15]Insumos!$E$564</definedName>
    <definedName name="_cbr4" localSheetId="9">[12]Insumos!$E$223</definedName>
    <definedName name="_cbr4">[15]Insumos!$E$223</definedName>
    <definedName name="_cbr5" localSheetId="9">[12]Insumos!$E$222</definedName>
    <definedName name="_cbr5">[15]Insumos!$E$222</definedName>
    <definedName name="_cbt1" localSheetId="9">[12]Insumos!$E$565</definedName>
    <definedName name="_cbt1">[15]Insumos!$E$565</definedName>
    <definedName name="_ccb25" localSheetId="9">[12]Insumos!$E$549</definedName>
    <definedName name="_ccb25">[15]Insumos!$E$549</definedName>
    <definedName name="_ccb35" localSheetId="9">[12]Insumos!$E$548</definedName>
    <definedName name="_ccb35">[15]Insumos!$E$548</definedName>
    <definedName name="_ccb4" localSheetId="9">[12]Insumos!$E$550</definedName>
    <definedName name="_ccb4">[15]Insumos!$E$550</definedName>
    <definedName name="_ccb50" localSheetId="9">[12]Insumos!$E$547</definedName>
    <definedName name="_ccb50">[15]Insumos!$E$547</definedName>
    <definedName name="_ccg15" localSheetId="9">[12]Insumos!$E$749</definedName>
    <definedName name="_ccg15">[15]Insumos!$E$749</definedName>
    <definedName name="_ccg22" localSheetId="9">[12]Insumos!$E$750</definedName>
    <definedName name="_ccg22">[15]Insumos!$E$750</definedName>
    <definedName name="_cer1" localSheetId="9">[12]Insumos!$E$537</definedName>
    <definedName name="_cer1">[15]Insumos!$E$537</definedName>
    <definedName name="_cfg40" localSheetId="9">[12]Insumos!$E$99</definedName>
    <definedName name="_cfg40">[15]Insumos!$E$99</definedName>
    <definedName name="_cfg50" localSheetId="9">[12]Insumos!$E$100</definedName>
    <definedName name="_cfg50">[15]Insumos!$E$100</definedName>
    <definedName name="_cfg65" localSheetId="9">[12]Insumos!$E$101</definedName>
    <definedName name="_cfg65">[15]Insumos!$E$101</definedName>
    <definedName name="_cfl20" localSheetId="9">[12]Insumos!$E$461</definedName>
    <definedName name="_cfl20">[15]Insumos!$E$461</definedName>
    <definedName name="_cfl40" localSheetId="9">[12]Insumos!$E$459</definedName>
    <definedName name="_cfl40">[15]Insumos!$E$459</definedName>
    <definedName name="_chp24" localSheetId="9">[12]Insumos!$E$116</definedName>
    <definedName name="_chp24">[15]Insumos!$E$116</definedName>
    <definedName name="_clp100" localSheetId="9">[12]Insumos!$E$729</definedName>
    <definedName name="_clp100">[15]Insumos!$E$729</definedName>
    <definedName name="_clr2" localSheetId="9">[12]Insumos!$E$667</definedName>
    <definedName name="_clr2">[15]Insumos!$E$667</definedName>
    <definedName name="_cme1" localSheetId="9">[12]Insumos!$E$111</definedName>
    <definedName name="_cme1">[15]Insumos!$E$111</definedName>
    <definedName name="_cmp3" localSheetId="9">[12]Insumos!$E$1013</definedName>
    <definedName name="_cmp3">[15]Insumos!$E$1013</definedName>
    <definedName name="_con1" localSheetId="9">[12]Insumos!$E$1048</definedName>
    <definedName name="_con1">[15]Insumos!$E$1048</definedName>
    <definedName name="_con2" localSheetId="9">[12]Insumos!$E$1049</definedName>
    <definedName name="_con2">[15]Insumos!$E$1049</definedName>
    <definedName name="_coz100" localSheetId="9">[12]Insumos!$E$736</definedName>
    <definedName name="_coz100">[15]Insumos!$E$736</definedName>
    <definedName name="_ctf6" localSheetId="9">[12]Insumos!$E$83</definedName>
    <definedName name="_ctf6">[15]Insumos!$E$83</definedName>
    <definedName name="_ctl6" localSheetId="9">[12]Insumos!$E$551</definedName>
    <definedName name="_ctl6">[15]Insumos!$E$551</definedName>
    <definedName name="_cva50">[16]INSUMOS!$E$98</definedName>
    <definedName name="_cva60">[16]INSUMOS!$E$95</definedName>
    <definedName name="_cvd100" localSheetId="9">[12]Insumos!$E$738</definedName>
    <definedName name="_cvd100">[15]Insumos!$E$738</definedName>
    <definedName name="_cve45100" localSheetId="9">[12]Insumos!$E$701</definedName>
    <definedName name="_cve45100">[15]Insumos!$E$701</definedName>
    <definedName name="_cve90100" localSheetId="9">[12]Insumos!$E$700</definedName>
    <definedName name="_cve90100">[15]Insumos!$E$700</definedName>
    <definedName name="_cve9040" localSheetId="9">[12]Insumos!$E$703</definedName>
    <definedName name="_cve9040">[15]Insumos!$E$703</definedName>
    <definedName name="_cve9050" localSheetId="9">[12]Insumos!$E$702</definedName>
    <definedName name="_cve9050">[15]Insumos!$E$702</definedName>
    <definedName name="_cxg40" localSheetId="9">[12]Insumos!$E$826</definedName>
    <definedName name="_cxg40">[15]Insumos!$E$826</definedName>
    <definedName name="_cxg5030" localSheetId="9">[12]Insumos!$E$828</definedName>
    <definedName name="_cxg5030">[15]Insumos!$E$828</definedName>
    <definedName name="_cxi40" localSheetId="9">[12]Insumos!$E$825</definedName>
    <definedName name="_cxi40">[15]Insumos!$E$825</definedName>
    <definedName name="_cxp40" localSheetId="9">[12]Insumos!$E$824</definedName>
    <definedName name="_cxp40">[15]Insumos!$E$824</definedName>
    <definedName name="_cxp4040" localSheetId="9">[12]Insumos!$E$827</definedName>
    <definedName name="_cxp4040">[15]Insumos!$E$827</definedName>
    <definedName name="_cxr4030" localSheetId="9">[12]Insumos!$E$829</definedName>
    <definedName name="_cxr4030">[15]Insumos!$E$829</definedName>
    <definedName name="_cxs100100" localSheetId="9">[12]Insumos!$E$711</definedName>
    <definedName name="_cxs100100">[15]Insumos!$E$711</definedName>
    <definedName name="_dgc10" localSheetId="9">[12]Insumos!$E$163</definedName>
    <definedName name="_dgc10">[15]Insumos!$E$163</definedName>
    <definedName name="_dgc7" localSheetId="9">[12]Insumos!$E$161</definedName>
    <definedName name="_dgc7">[15]Insumos!$E$161</definedName>
    <definedName name="_dgc8" localSheetId="9">[12]Insumos!$E$162</definedName>
    <definedName name="_dgc8">[15]Insumos!$E$162</definedName>
    <definedName name="_djm10" localSheetId="9">[12]Insumos!$E$505</definedName>
    <definedName name="_djm10">[15]Insumos!$E$505</definedName>
    <definedName name="_djm15" localSheetId="9">[12]Insumos!$E$504</definedName>
    <definedName name="_djm15">[15]Insumos!$E$504</definedName>
    <definedName name="_djm20" localSheetId="9">[12]Insumos!$E$503</definedName>
    <definedName name="_djm20">[15]Insumos!$E$503</definedName>
    <definedName name="_djt10" localSheetId="9">[12]Insumos!$E$502</definedName>
    <definedName name="_djt10">[15]Insumos!$E$502</definedName>
    <definedName name="_djt15" localSheetId="9">[12]Insumos!$E$501</definedName>
    <definedName name="_djt15">[15]Insumos!$E$501</definedName>
    <definedName name="_djt20" localSheetId="9">[12]Insumos!$E$500</definedName>
    <definedName name="_djt20">[15]Insumos!$E$500</definedName>
    <definedName name="_djt25" localSheetId="9">[12]Insumos!$E$499</definedName>
    <definedName name="_djt25">[15]Insumos!$E$499</definedName>
    <definedName name="_djt30" localSheetId="9">[12]Insumos!$E$498</definedName>
    <definedName name="_djt30">[15]Insumos!$E$498</definedName>
    <definedName name="_djt50" localSheetId="9">[12]Insumos!$E$497</definedName>
    <definedName name="_djt50">[15]Insumos!$E$497</definedName>
    <definedName name="_dtp100" localSheetId="9">[12]Insumos!$E$737</definedName>
    <definedName name="_dtp100">[15]Insumos!$E$737</definedName>
    <definedName name="_ele1" localSheetId="9">[12]Insumos!$E$533</definedName>
    <definedName name="_ele1">[15]Insumos!$E$533</definedName>
    <definedName name="_ele114" localSheetId="9">[12]Insumos!$E$534</definedName>
    <definedName name="_ele114">[15]Insumos!$E$534</definedName>
    <definedName name="_ele34" localSheetId="9">[12]Insumos!$E$532</definedName>
    <definedName name="_ele34">[15]Insumos!$E$532</definedName>
    <definedName name="_elr1" localSheetId="9">[12]Insumos!$E$529</definedName>
    <definedName name="_elr1">[15]Insumos!$E$529</definedName>
    <definedName name="_emc1" localSheetId="9">[12]Insumos!$E$920</definedName>
    <definedName name="_emc1">[15]Insumos!$E$920</definedName>
    <definedName name="_emc2" localSheetId="9">[12]Insumos!$E$921</definedName>
    <definedName name="_emc2">[15]Insumos!$E$921</definedName>
    <definedName name="_emc3" localSheetId="9">[12]Insumos!$E$922</definedName>
    <definedName name="_emc3">[15]Insumos!$E$922</definedName>
    <definedName name="_emc4" localSheetId="9">[12]Insumos!$E$923</definedName>
    <definedName name="_emc4">[15]Insumos!$E$923</definedName>
    <definedName name="_eng1" localSheetId="9">[12]Insumos!$E$659</definedName>
    <definedName name="_eng1">[15]Insumos!$E$659</definedName>
    <definedName name="_epc5070" localSheetId="9">[12]Insumos!$E$763</definedName>
    <definedName name="_epc5070">[15]Insumos!$E$763</definedName>
    <definedName name="_epl2" localSheetId="9">[12]Insumos!$E$963</definedName>
    <definedName name="_epl2">[15]Insumos!$E$963</definedName>
    <definedName name="_epl5" localSheetId="9">[12]Insumos!$E$961</definedName>
    <definedName name="_epl5">[15]Insumos!$E$961</definedName>
    <definedName name="_epm1" localSheetId="9">[12]Insumos!$E$929</definedName>
    <definedName name="_epm1">[15]Insumos!$E$929</definedName>
    <definedName name="_esc1" localSheetId="9">[12]Insumos!$E$1052</definedName>
    <definedName name="_esc1">[15]Insumos!$E$1052</definedName>
    <definedName name="_esp1" localSheetId="9">[12]Insumos!$E$1046</definedName>
    <definedName name="_esp1">[15]Insumos!$E$1046</definedName>
    <definedName name="_esp2" localSheetId="9">[12]Insumos!$E$1047</definedName>
    <definedName name="_esp2">[15]Insumos!$E$1047</definedName>
    <definedName name="_ext1" localSheetId="9">[12]Insumos!$E$719</definedName>
    <definedName name="_ext1">[15]Insumos!$E$719</definedName>
    <definedName name="_ext2" localSheetId="9">[12]Insumos!$E$720</definedName>
    <definedName name="_ext2">[15]Insumos!$E$720</definedName>
    <definedName name="_ext3" localSheetId="9">[12]Insumos!$E$721</definedName>
    <definedName name="_ext3">[15]Insumos!$E$721</definedName>
    <definedName name="_faf2" localSheetId="9">[12]Insumos!$E$671</definedName>
    <definedName name="_faf2">[15]Insumos!$E$671</definedName>
    <definedName name="_fcm1" localSheetId="9">[12]Insumos!$E$226</definedName>
    <definedName name="_fcm1">[15]Insumos!$E$226</definedName>
    <definedName name="_ffg40" localSheetId="9">[12]Insumos!$E$106</definedName>
    <definedName name="_ffg40">[15]Insumos!$E$106</definedName>
    <definedName name="_ffg50" localSheetId="9">[12]Insumos!$E$107</definedName>
    <definedName name="_ffg50">[15]Insumos!$E$107</definedName>
    <definedName name="_ffg65" localSheetId="9">[12]Insumos!$E$108</definedName>
    <definedName name="_ffg65">[15]Insumos!$E$108</definedName>
    <definedName name="_fic1" localSheetId="9">[12]Insumos!$E$378</definedName>
    <definedName name="_fic1">[15]Insumos!$E$378</definedName>
    <definedName name="_fic3" localSheetId="9">[12]Insumos!$E$380</definedName>
    <definedName name="_fic3">[15]Insumos!$E$380</definedName>
    <definedName name="_fil1" localSheetId="9">[12]Insumos!$E$911</definedName>
    <definedName name="_fil1">[15]Insumos!$E$911</definedName>
    <definedName name="_fil2" localSheetId="9">[12]Insumos!$E$912</definedName>
    <definedName name="_fil2">[15]Insumos!$E$912</definedName>
    <definedName name="_fil3" localSheetId="9">[12]Insumos!$E$913</definedName>
    <definedName name="_fil3">[15]Insumos!$E$913</definedName>
    <definedName name="_fill1" localSheetId="9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9">[12]Insumos!$E$518</definedName>
    <definedName name="_fio10">[15]Insumos!$E$518</definedName>
    <definedName name="_fio12" localSheetId="9">[12]Insumos!$E$517</definedName>
    <definedName name="_fio12">[15]Insumos!$E$517</definedName>
    <definedName name="_fio14" localSheetId="9">[12]Insumos!$E$516</definedName>
    <definedName name="_fio14">[15]Insumos!$E$516</definedName>
    <definedName name="_fio8" localSheetId="9">[12]Insumos!$E$519</definedName>
    <definedName name="_fio8">[15]Insumos!$E$519</definedName>
    <definedName name="_fis10" localSheetId="9">[12]Insumos!$E$541</definedName>
    <definedName name="_fis10">[15]Insumos!$E$541</definedName>
    <definedName name="_fis5" localSheetId="9">[12]Insumos!$E$540</definedName>
    <definedName name="_fis5">[15]Insumos!$E$540</definedName>
    <definedName name="_flf50">[16]INSUMOS!$E$96</definedName>
    <definedName name="_flf60">[16]INSUMOS!$E$93</definedName>
    <definedName name="_flp20" localSheetId="9">[12]Insumos!$E$681</definedName>
    <definedName name="_flp20">[15]Insumos!$E$681</definedName>
    <definedName name="_flp25" localSheetId="9">[12]Insumos!$E$682</definedName>
    <definedName name="_flp25">[15]Insumos!$E$682</definedName>
    <definedName name="_flp32" localSheetId="9">[12]Insumos!$E$683</definedName>
    <definedName name="_flp32">[15]Insumos!$E$683</definedName>
    <definedName name="_flp40" localSheetId="9">[12]Insumos!$E$684</definedName>
    <definedName name="_flp40">[15]Insumos!$E$684</definedName>
    <definedName name="_flp50" localSheetId="9">[12]Insumos!$E$685</definedName>
    <definedName name="_flp50">[15]Insumos!$E$685</definedName>
    <definedName name="_flp65" localSheetId="9">[12]Insumos!$E$686</definedName>
    <definedName name="_flp65">[15]Insumos!$E$686</definedName>
    <definedName name="_for1" localSheetId="9">[12]Insumos!$E$242</definedName>
    <definedName name="_for1">[15]Insumos!$E$242</definedName>
    <definedName name="_for2" localSheetId="9">[12]Insumos!$E$243</definedName>
    <definedName name="_for2">[15]Insumos!$E$243</definedName>
    <definedName name="_for3" localSheetId="9">[12]Insumos!$E$244</definedName>
    <definedName name="_for3">[15]Insumos!$E$244</definedName>
    <definedName name="_for4" localSheetId="9">[12]Insumos!$E$245</definedName>
    <definedName name="_for4">[15]Insumos!$E$245</definedName>
    <definedName name="_for5" localSheetId="9">[12]Insumos!$E$246</definedName>
    <definedName name="_for5">[15]Insumos!$E$246</definedName>
    <definedName name="_for6" localSheetId="9">[12]Insumos!$E$247</definedName>
    <definedName name="_for6">[15]Insumos!$E$247</definedName>
    <definedName name="_FOR7" localSheetId="9">[12]Insumos!$E$248</definedName>
    <definedName name="_FOR7">[15]Insumos!$E$248</definedName>
    <definedName name="_fpd12" localSheetId="9">[12]Insumos!$E$515</definedName>
    <definedName name="_fpd12">[15]Insumos!$E$515</definedName>
    <definedName name="_fpd14" localSheetId="9">#REF!</definedName>
    <definedName name="_fpd14" localSheetId="0">#REF!</definedName>
    <definedName name="_fpd14" localSheetId="1">#REF!</definedName>
    <definedName name="_fpd14">#REF!</definedName>
    <definedName name="_fvr10" localSheetId="9">[12]Insumos!$E$669</definedName>
    <definedName name="_fvr10">[15]Insumos!$E$669</definedName>
    <definedName name="_fvr50" localSheetId="9">[12]Insumos!$E$670</definedName>
    <definedName name="_fvr50">[15]Insumos!$E$670</definedName>
    <definedName name="_gac18" localSheetId="9">[12]Insumos!$E$337</definedName>
    <definedName name="_gac18">[15]Insumos!$E$337</definedName>
    <definedName name="_hab1" localSheetId="9">#REF!</definedName>
    <definedName name="_hab1" localSheetId="0">#REF!</definedName>
    <definedName name="_hab1" localSheetId="1">#REF!</definedName>
    <definedName name="_hab1">#REF!</definedName>
    <definedName name="_hab2" localSheetId="9">#REF!</definedName>
    <definedName name="_hab2" localSheetId="0">#REF!</definedName>
    <definedName name="_hab2" localSheetId="1">#REF!</definedName>
    <definedName name="_hab2">#REF!</definedName>
    <definedName name="_imp1" localSheetId="9">[12]Insumos!$E$885</definedName>
    <definedName name="_imp1">[15]Insumos!$E$885</definedName>
    <definedName name="_imp2" localSheetId="9">[12]Insumos!$E$886</definedName>
    <definedName name="_imp2">[15]Insumos!$E$886</definedName>
    <definedName name="_itt1" localSheetId="9">[12]Insumos!$E$476</definedName>
    <definedName name="_itt1">[15]Insumos!$E$476</definedName>
    <definedName name="_itu1" localSheetId="9">[12]Insumos!$E$470</definedName>
    <definedName name="_itu1">[15]Insumos!$E$470</definedName>
    <definedName name="_itu2" localSheetId="9">[12]Insumos!$E$471</definedName>
    <definedName name="_itu2">[15]Insumos!$E$471</definedName>
    <definedName name="_itu3" localSheetId="9">[12]Insumos!$E$472</definedName>
    <definedName name="_itu3">[15]Insumos!$E$472</definedName>
    <definedName name="_jla20" localSheetId="9">[12]Insumos!$E$602</definedName>
    <definedName name="_jla20">[15]Insumos!$E$602</definedName>
    <definedName name="_jla25" localSheetId="9">[12]Insumos!$E$603</definedName>
    <definedName name="_jla25">[15]Insumos!$E$603</definedName>
    <definedName name="_jla32" localSheetId="9">[12]Insumos!$E$604</definedName>
    <definedName name="_jla32">[15]Insumos!$E$604</definedName>
    <definedName name="_jla50" localSheetId="9">[12]Insumos!$E$605</definedName>
    <definedName name="_jla50">[15]Insumos!$E$605</definedName>
    <definedName name="_jla65" localSheetId="9">[12]Insumos!$E$606</definedName>
    <definedName name="_jla65">[15]Insumos!$E$606</definedName>
    <definedName name="_jla6550" localSheetId="9">[12]Insumos!$E$607</definedName>
    <definedName name="_jla6550">[15]Insumos!$E$607</definedName>
    <definedName name="_Key1" hidden="1">'[17]1.6'!$A$11</definedName>
    <definedName name="_Key2" localSheetId="9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9">#REF!</definedName>
    <definedName name="_KM406407" localSheetId="0">#REF!</definedName>
    <definedName name="_KM406407" localSheetId="1">#REF!</definedName>
    <definedName name="_KM406407">#REF!</definedName>
    <definedName name="_lai15" localSheetId="9">[12]Insumos!$E$115</definedName>
    <definedName name="_lai15">[15]Insumos!$E$115</definedName>
    <definedName name="_lai20" localSheetId="9">[12]Insumos!$E$114</definedName>
    <definedName name="_lai20">[15]Insumos!$E$114</definedName>
    <definedName name="_ldr10" localSheetId="9">[12]Insumos!$E$1071</definedName>
    <definedName name="_ldr10">[15]Insumos!$E$1071</definedName>
    <definedName name="_lep20" localSheetId="9">[12]Insumos!$E$463</definedName>
    <definedName name="_lep20">[15]Insumos!$E$463</definedName>
    <definedName name="_lfl40" localSheetId="9">[12]Insumos!$E$457</definedName>
    <definedName name="_lfl40">[15]Insumos!$E$457</definedName>
    <definedName name="_lnm10" localSheetId="9">[12]Insumos!$E$229</definedName>
    <definedName name="_lnm10">[15]Insumos!$E$229</definedName>
    <definedName name="_lnm8" localSheetId="9">[12]Insumos!$E$231</definedName>
    <definedName name="_lnm8">[15]Insumos!$E$231</definedName>
    <definedName name="_lnm9" localSheetId="9">[12]Insumos!$E$230</definedName>
    <definedName name="_lnm9">[15]Insumos!$E$230</definedName>
    <definedName name="_lpi100" localSheetId="9">[12]Insumos!$E$443</definedName>
    <definedName name="_lpi100">[15]Insumos!$E$443</definedName>
    <definedName name="_lpi60" localSheetId="9">[12]Insumos!$E$442</definedName>
    <definedName name="_lpi60">[15]Insumos!$E$442</definedName>
    <definedName name="_lpl15" localSheetId="9">[12]Insumos!$E$455</definedName>
    <definedName name="_lpl15">[15]Insumos!$E$455</definedName>
    <definedName name="_lpl18" localSheetId="9">[12]Insumos!$E$454</definedName>
    <definedName name="_lpl18">[15]Insumos!$E$454</definedName>
    <definedName name="_lpl20" localSheetId="9">[12]Insumos!$E$453</definedName>
    <definedName name="_lpl20">[15]Insumos!$E$453</definedName>
    <definedName name="_lvf12050" localSheetId="9">[12]Insumos!$E$805</definedName>
    <definedName name="_lvf12050">[15]Insumos!$E$805</definedName>
    <definedName name="_lvf15050" localSheetId="9">[12]Insumos!$E$807</definedName>
    <definedName name="_lvf15050">[15]Insumos!$E$807</definedName>
    <definedName name="_lvf7050" localSheetId="9">[12]Insumos!$E$804</definedName>
    <definedName name="_lvf7050">[15]Insumos!$E$804</definedName>
    <definedName name="_lvg10060">[16]INSUMOS!$E$137</definedName>
    <definedName name="_lvg12050" localSheetId="9">[12]Insumos!$E$803</definedName>
    <definedName name="_lvg12050">[15]Insumos!$E$803</definedName>
    <definedName name="_lvg15050" localSheetId="9">[12]Insumos!$E$806</definedName>
    <definedName name="_lvg15050">[15]Insumos!$E$806</definedName>
    <definedName name="_lvg7050" localSheetId="9">[12]Insumos!$E$802</definedName>
    <definedName name="_lvg7050">[15]Insumos!$E$802</definedName>
    <definedName name="_lvp32">[16]INSUMOS!$E$167</definedName>
    <definedName name="_lxa100" localSheetId="9">[12]Insumos!$E$872</definedName>
    <definedName name="_lxa100">[15]Insumos!$E$872</definedName>
    <definedName name="_lxa120" localSheetId="9">[12]Insumos!$E$871</definedName>
    <definedName name="_lxa120">[15]Insumos!$E$871</definedName>
    <definedName name="_man100" localSheetId="9">[12]Insumos!$E$830</definedName>
    <definedName name="_man100">[15]Insumos!$E$830</definedName>
    <definedName name="_man25" localSheetId="9">[12]Insumos!$E$1009</definedName>
    <definedName name="_man25">[15]Insumos!$E$1009</definedName>
    <definedName name="_man50">[16]INSUMOS!$E$163</definedName>
    <definedName name="_mfi1" localSheetId="9">[12]Insumos!$E$832</definedName>
    <definedName name="_mfi1">[15]Insumos!$E$832</definedName>
    <definedName name="_mfi2" localSheetId="9">[12]Insumos!$E$833</definedName>
    <definedName name="_mfi2">[15]Insumos!$E$833</definedName>
    <definedName name="_mgi15" localSheetId="9">[12]Insumos!$E$723</definedName>
    <definedName name="_mgi15">[15]Insumos!$E$723</definedName>
    <definedName name="_mgi50" localSheetId="9">[12]Insumos!$E$724</definedName>
    <definedName name="_mgi50">[15]Insumos!$E$724</definedName>
    <definedName name="_mgr17" localSheetId="9">[12]Insumos!$E$188</definedName>
    <definedName name="_mgr17">[15]Insumos!$E$188</definedName>
    <definedName name="_mob1" localSheetId="9">[12]Insumos!$E$1067</definedName>
    <definedName name="_mob1">[15]Insumos!$E$1067</definedName>
    <definedName name="_mot140" localSheetId="9">[12]Insumos!$E$1023</definedName>
    <definedName name="_mot140">[15]Insumos!$E$1023</definedName>
    <definedName name="_ope1" localSheetId="9">#REF!</definedName>
    <definedName name="_ope1" localSheetId="0">#REF!</definedName>
    <definedName name="_ope1" localSheetId="1">#REF!</definedName>
    <definedName name="_ope1">#REF!</definedName>
    <definedName name="_ope2" localSheetId="9">[12]Insumos!$E$19</definedName>
    <definedName name="_ope2">[15]Insumos!$E$19</definedName>
    <definedName name="_ope3" localSheetId="9">[12]Insumos!$E$20</definedName>
    <definedName name="_ope3">[15]Insumos!$E$20</definedName>
    <definedName name="_Order1" hidden="1">255</definedName>
    <definedName name="_Order2" hidden="1">255</definedName>
    <definedName name="_Parse_Out" localSheetId="9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9">[12]Insumos!$E$812</definedName>
    <definedName name="_pcf15050">[15]Insumos!$E$812</definedName>
    <definedName name="_pcf7050" localSheetId="9">[12]Insumos!$E$810</definedName>
    <definedName name="_pcf7050">[15]Insumos!$E$810</definedName>
    <definedName name="_pcf8050" localSheetId="9">[12]Insumos!$E$811</definedName>
    <definedName name="_pcf8050">[15]Insumos!$E$811</definedName>
    <definedName name="_pcg15050" localSheetId="9">[12]Insumos!$E$809</definedName>
    <definedName name="_pcg15050">[15]Insumos!$E$809</definedName>
    <definedName name="_pcg7050" localSheetId="9">[12]Insumos!$E$808</definedName>
    <definedName name="_pcg7050">[15]Insumos!$E$808</definedName>
    <definedName name="_pci10050" localSheetId="9">[12]Insumos!$E$814</definedName>
    <definedName name="_pci10050">[15]Insumos!$E$814</definedName>
    <definedName name="_pci20050" localSheetId="9">[12]Insumos!$E$813</definedName>
    <definedName name="_pci20050">[15]Insumos!$E$813</definedName>
    <definedName name="_pec1" localSheetId="9">[12]Insumos!$E$204</definedName>
    <definedName name="_pec1">[15]Insumos!$E$204</definedName>
    <definedName name="_pec2" localSheetId="9">[12]Insumos!$E$205</definedName>
    <definedName name="_pec2">[15]Insumos!$E$205</definedName>
    <definedName name="_pec3" localSheetId="9">[12]Insumos!$E$206</definedName>
    <definedName name="_pec3">[15]Insumos!$E$206</definedName>
    <definedName name="_pec4" localSheetId="9">[12]Insumos!$E$207</definedName>
    <definedName name="_pec4">[15]Insumos!$E$207</definedName>
    <definedName name="_pec5" localSheetId="9">[12]Insumos!$E$208</definedName>
    <definedName name="_pec5">[15]Insumos!$E$208</definedName>
    <definedName name="_pec6" localSheetId="9">[12]Insumos!$E$209</definedName>
    <definedName name="_pec6">[15]Insumos!$E$209</definedName>
    <definedName name="_pfb30" localSheetId="9">[12]Insumos!$E$253</definedName>
    <definedName name="_pfb30">[15]Insumos!$E$253</definedName>
    <definedName name="_pfb50" localSheetId="9">[12]Insumos!$E$254</definedName>
    <definedName name="_pfb50">[15]Insumos!$E$254</definedName>
    <definedName name="_pfb8" localSheetId="9">[12]Insumos!$E$252</definedName>
    <definedName name="_pfb8">[15]Insumos!$E$252</definedName>
    <definedName name="_pfc80" localSheetId="9">[12]Insumos!$E$255</definedName>
    <definedName name="_pfc80">[15]Insumos!$E$255</definedName>
    <definedName name="_pgr18" localSheetId="9">[12]Insumos!$E$390</definedName>
    <definedName name="_pgr18">[15]Insumos!$E$390</definedName>
    <definedName name="_pgr43" localSheetId="9">[12]Insumos!$E$391</definedName>
    <definedName name="_pgr43">[15]Insumos!$E$391</definedName>
    <definedName name="_PL1" localSheetId="9">#REF!</definedName>
    <definedName name="_PL1" localSheetId="0">#REF!</definedName>
    <definedName name="_PL1" localSheetId="1">#REF!</definedName>
    <definedName name="_PL1">#REF!</definedName>
    <definedName name="_ple15" localSheetId="9">[12]Insumos!$E$467</definedName>
    <definedName name="_ple15">[15]Insumos!$E$467</definedName>
    <definedName name="_ple18" localSheetId="9">[12]Insumos!$E$466</definedName>
    <definedName name="_ple18">[15]Insumos!$E$466</definedName>
    <definedName name="_plg3" localSheetId="9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9">[12]Insumos!$E$304</definedName>
    <definedName name="_pmt1">[15]Insumos!$E$304</definedName>
    <definedName name="_pmt2" localSheetId="9">[12]Insumos!$E$268</definedName>
    <definedName name="_pmt2">[15]Insumos!$E$268</definedName>
    <definedName name="_pne1" localSheetId="9">[12]Insumos!$E$914</definedName>
    <definedName name="_pne1">[15]Insumos!$E$914</definedName>
    <definedName name="_pne2" localSheetId="9">[12]Insumos!$E$915</definedName>
    <definedName name="_pne2">[15]Insumos!$E$915</definedName>
    <definedName name="_pne3" localSheetId="9">[12]Insumos!$E$916</definedName>
    <definedName name="_pne3">[15]Insumos!$E$916</definedName>
    <definedName name="_prg1" localSheetId="9">[12]Insumos!$E$257</definedName>
    <definedName name="_prg1">[15]Insumos!$E$257</definedName>
    <definedName name="_prg18" localSheetId="9">#REF!</definedName>
    <definedName name="_prg18" localSheetId="0">#REF!</definedName>
    <definedName name="_prg18" localSheetId="1">#REF!</definedName>
    <definedName name="_prg18">#REF!</definedName>
    <definedName name="_prg2" localSheetId="9">[12]Insumos!$E$258</definedName>
    <definedName name="_prg2">[15]Insumos!$E$258</definedName>
    <definedName name="_prg3" localSheetId="9">[12]Insumos!$E$259</definedName>
    <definedName name="_prg3">[15]Insumos!$E$259</definedName>
    <definedName name="_prl250" localSheetId="9">[12]Insumos!$E$448</definedName>
    <definedName name="_prl250">[15]Insumos!$E$448</definedName>
    <definedName name="_ptf2" localSheetId="9">[12]Insumos!$E$415</definedName>
    <definedName name="_ptf2">[15]Insumos!$E$415</definedName>
    <definedName name="_ptf6" localSheetId="9">[12]Insumos!$E$416</definedName>
    <definedName name="_ptf6">[15]Insumos!$E$416</definedName>
    <definedName name="_ptm6" localSheetId="9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9">[12]Insumos!$E$424</definedName>
    <definedName name="_qdb12">[15]Insumos!$E$424</definedName>
    <definedName name="_qdb18" localSheetId="9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9">[12]Insumos!$E$576</definedName>
    <definedName name="_rea1">[15]Insumos!$E$576</definedName>
    <definedName name="_rem1" localSheetId="9">[12]Insumos!$E$1033</definedName>
    <definedName name="_rem1">[15]Insumos!$E$1033</definedName>
    <definedName name="_rem2" localSheetId="9">[12]Insumos!$E$1034</definedName>
    <definedName name="_rem2">[15]Insumos!$E$1034</definedName>
    <definedName name="_res10" localSheetId="9">[12]Insumos!$E$580</definedName>
    <definedName name="_res10">[15]Insumos!$E$580</definedName>
    <definedName name="_res15" localSheetId="9">[12]Insumos!$E$581</definedName>
    <definedName name="_res15">[15]Insumos!$E$581</definedName>
    <definedName name="_res5" localSheetId="9">[12]Insumos!$E$579</definedName>
    <definedName name="_res5">[15]Insumos!$E$579</definedName>
    <definedName name="_rfv1000" localSheetId="9">[12]Insumos!$E$676</definedName>
    <definedName name="_rfv1000">[15]Insumos!$E$676</definedName>
    <definedName name="_rfv2000" localSheetId="9">[12]Insumos!$E$677</definedName>
    <definedName name="_rfv2000">[15]Insumos!$E$677</definedName>
    <definedName name="_rfv500" localSheetId="9">[12]Insumos!$E$675</definedName>
    <definedName name="_rfv500">[15]Insumos!$E$675</definedName>
    <definedName name="_rgc1" localSheetId="9">[12]Insumos!$E$641</definedName>
    <definedName name="_rgc1">[15]Insumos!$E$641</definedName>
    <definedName name="_rgc2" localSheetId="9">[12]Insumos!$E$644</definedName>
    <definedName name="_rgc2">[15]Insumos!$E$644</definedName>
    <definedName name="_rgc34" localSheetId="9">[12]Insumos!$E$642</definedName>
    <definedName name="_rgc34">[15]Insumos!$E$642</definedName>
    <definedName name="_rgf60">[16]INSUMOS!$E$100</definedName>
    <definedName name="_rgp1" localSheetId="9">[12]Insumos!$E$638</definedName>
    <definedName name="_rgp1">[15]Insumos!$E$638</definedName>
    <definedName name="_rlc100" localSheetId="9">[12]Insumos!$E$740</definedName>
    <definedName name="_rlc100">[15]Insumos!$E$740</definedName>
    <definedName name="_rls100100" localSheetId="9">[12]Insumos!$E$710</definedName>
    <definedName name="_rls100100">[15]Insumos!$E$710</definedName>
    <definedName name="_rpv5" localSheetId="9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9">[12]Insumos!$E$660</definedName>
    <definedName name="_sif1">[15]Insumos!$E$660</definedName>
    <definedName name="_sol2" localSheetId="9">[12]Insumos!$E$405</definedName>
    <definedName name="_sol2">[15]Insumos!$E$405</definedName>
    <definedName name="_spl12" localSheetId="9">[12]Insumos!$E$569</definedName>
    <definedName name="_spl12">[15]Insumos!$E$569</definedName>
    <definedName name="_spl15" localSheetId="9">[12]Insumos!$E$570</definedName>
    <definedName name="_spl15">[15]Insumos!$E$570</definedName>
    <definedName name="_spl18" localSheetId="9">[12]Insumos!$E$571</definedName>
    <definedName name="_spl18">[15]Insumos!$E$571</definedName>
    <definedName name="_tab1" localSheetId="9">[12]Insumos!$E$211</definedName>
    <definedName name="_tab1">[15]Insumos!$E$211</definedName>
    <definedName name="_tap1" localSheetId="9">[12]Insumos!$E$201</definedName>
    <definedName name="_tap1">[15]Insumos!$E$201</definedName>
    <definedName name="_tap100" localSheetId="9">[12]Insumos!$E$708</definedName>
    <definedName name="_tap100">[15]Insumos!$E$708</definedName>
    <definedName name="_tap2" localSheetId="9">[12]Insumos!$E$202</definedName>
    <definedName name="_tap2">[15]Insumos!$E$202</definedName>
    <definedName name="_tap3" localSheetId="9">[12]Insumos!$E$203</definedName>
    <definedName name="_tap3">[15]Insumos!$E$203</definedName>
    <definedName name="_tar5020" localSheetId="9">[12]Insumos!$E$614</definedName>
    <definedName name="_tar5020">[15]Insumos!$E$614</definedName>
    <definedName name="_tba20" localSheetId="9">[12]Insumos!$E$595</definedName>
    <definedName name="_tba20">[15]Insumos!$E$595</definedName>
    <definedName name="_tba25" localSheetId="9">[12]Insumos!$E$596</definedName>
    <definedName name="_tba25">[15]Insumos!$E$596</definedName>
    <definedName name="_tba32" localSheetId="9">[12]Insumos!$E$597</definedName>
    <definedName name="_tba32">[15]Insumos!$E$597</definedName>
    <definedName name="_tba40" localSheetId="9">[12]Insumos!$E$598</definedName>
    <definedName name="_tba40">[15]Insumos!$E$598</definedName>
    <definedName name="_tba50" localSheetId="9">[12]Insumos!$E$599</definedName>
    <definedName name="_tba50">[15]Insumos!$E$599</definedName>
    <definedName name="_tba60">[16]INSUMOS!$E$94</definedName>
    <definedName name="_tbe100" localSheetId="9">[12]Insumos!$E$695</definedName>
    <definedName name="_tbe100">[15]Insumos!$E$695</definedName>
    <definedName name="_tbe150" localSheetId="9">[12]Insumos!$E$694</definedName>
    <definedName name="_tbe150">[15]Insumos!$E$694</definedName>
    <definedName name="_tbe200" localSheetId="9">[12]Insumos!$E$693</definedName>
    <definedName name="_tbe200">[15]Insumos!$E$693</definedName>
    <definedName name="_tbe250" localSheetId="9">[12]Insumos!$E$692</definedName>
    <definedName name="_tbe250">[15]Insumos!$E$692</definedName>
    <definedName name="_tbe40" localSheetId="9">[12]Insumos!$E$697</definedName>
    <definedName name="_tbe40">[15]Insumos!$E$697</definedName>
    <definedName name="_tbe50" localSheetId="9">[12]Insumos!$E$696</definedName>
    <definedName name="_tbe50">[15]Insumos!$E$696</definedName>
    <definedName name="_tcr1" localSheetId="9">[12]Insumos!$E$635</definedName>
    <definedName name="_tcr1">[15]Insumos!$E$635</definedName>
    <definedName name="_tea20" localSheetId="9">[12]Insumos!$E$609</definedName>
    <definedName name="_tea20">[15]Insumos!$E$609</definedName>
    <definedName name="_tea25" localSheetId="9">[12]Insumos!$E$610</definedName>
    <definedName name="_tea25">[15]Insumos!$E$610</definedName>
    <definedName name="_tea32" localSheetId="9">[12]Insumos!$E$611</definedName>
    <definedName name="_tea32">[15]Insumos!$E$611</definedName>
    <definedName name="_tea4560">[16]INSUMOS!$E$99</definedName>
    <definedName name="_tea50" localSheetId="9">[12]Insumos!$E$612</definedName>
    <definedName name="_tea50">[15]Insumos!$E$612</definedName>
    <definedName name="_tea65" localSheetId="9">[12]Insumos!$E$613</definedName>
    <definedName name="_tea65">[15]Insumos!$E$613</definedName>
    <definedName name="_ted100" localSheetId="9">[12]Insumos!$E$739</definedName>
    <definedName name="_ted100">[15]Insumos!$E$739</definedName>
    <definedName name="_tee100" localSheetId="9">[12]Insumos!$E$704</definedName>
    <definedName name="_tee100">[15]Insumos!$E$704</definedName>
    <definedName name="_tee40" localSheetId="9">[12]Insumos!$E$707</definedName>
    <definedName name="_tee40">[15]Insumos!$E$707</definedName>
    <definedName name="_tee50" localSheetId="9">[12]Insumos!$E$705</definedName>
    <definedName name="_tee50">[15]Insumos!$E$705</definedName>
    <definedName name="_ter10050" localSheetId="9">[12]Insumos!$E$706</definedName>
    <definedName name="_ter10050">[15]Insumos!$E$706</definedName>
    <definedName name="_tfg40" localSheetId="9">[12]Insumos!$E$96</definedName>
    <definedName name="_tfg40">[15]Insumos!$E$96</definedName>
    <definedName name="_tfg50" localSheetId="9">[12]Insumos!$E$97</definedName>
    <definedName name="_tfg50">[15]Insumos!$E$97</definedName>
    <definedName name="_tfg65" localSheetId="9">[12]Insumos!$E$98</definedName>
    <definedName name="_tfg65">[15]Insumos!$E$98</definedName>
    <definedName name="_tjc1" localSheetId="9">[12]Insumos!$E$62</definedName>
    <definedName name="_tjc1">[15]Insumos!$E$62</definedName>
    <definedName name="_tjc2" localSheetId="9">[12]Insumos!$E$63</definedName>
    <definedName name="_tjc2">[15]Insumos!$E$63</definedName>
    <definedName name="_tjr1" localSheetId="9">[12]Insumos!$E$64</definedName>
    <definedName name="_tjr1">[15]Insumos!$E$64</definedName>
    <definedName name="_tjr2" localSheetId="9">[12]Insumos!$E$65</definedName>
    <definedName name="_tjr2">[15]Insumos!$E$65</definedName>
    <definedName name="_tlc1" localSheetId="9">[12]Insumos!$E$72</definedName>
    <definedName name="_tlc1">[15]Insumos!$E$72</definedName>
    <definedName name="_tlc2" localSheetId="9">[12]Insumos!$E$73</definedName>
    <definedName name="_tlc2">[15]Insumos!$E$73</definedName>
    <definedName name="_tlc3" localSheetId="9">[12]Insumos!$E$74</definedName>
    <definedName name="_tlc3">[15]Insumos!$E$74</definedName>
    <definedName name="_tlf5" localSheetId="9">[12]Insumos!$E$75</definedName>
    <definedName name="_tlf5">[15]Insumos!$E$75</definedName>
    <definedName name="_tlf6" localSheetId="9">[12]Insumos!$E$76</definedName>
    <definedName name="_tlf6">[15]Insumos!$E$76</definedName>
    <definedName name="_tma110" localSheetId="9">[12]Insumos!$E$831</definedName>
    <definedName name="_tma110">[15]Insumos!$E$831</definedName>
    <definedName name="_tra110" localSheetId="9">[12]Insumos!$E$994</definedName>
    <definedName name="_tra110">[15]Insumos!$E$994</definedName>
    <definedName name="_tra25" localSheetId="9">[12]Insumos!$E$1072</definedName>
    <definedName name="_tra25">[15]Insumos!$E$1072</definedName>
    <definedName name="_trf1000" localSheetId="9">[12]Insumos!$E$680</definedName>
    <definedName name="_trf1000">[15]Insumos!$E$680</definedName>
    <definedName name="_trf15" localSheetId="9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9">[12]Insumos!$E$591</definedName>
    <definedName name="_tub11012">[15]Insumos!$E$591</definedName>
    <definedName name="_tub11015" localSheetId="9">[12]Insumos!$E$592</definedName>
    <definedName name="_tub11015">[15]Insumos!$E$592</definedName>
    <definedName name="_tub11020" localSheetId="9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9">[12]Insumos!$E$582</definedName>
    <definedName name="_tub5012">[15]Insumos!$E$582</definedName>
    <definedName name="_tub5015" localSheetId="9">[12]Insumos!$E$583</definedName>
    <definedName name="_tub5015">[15]Insumos!$E$583</definedName>
    <definedName name="_tub5020" localSheetId="9">[12]Insumos!$E$584</definedName>
    <definedName name="_tub5020">[15]Insumos!$E$584</definedName>
    <definedName name="_tub6012" localSheetId="9">[12]Insumos!$E$585</definedName>
    <definedName name="_tub6012">[15]Insumos!$E$585</definedName>
    <definedName name="_tub6015" localSheetId="9">[12]Insumos!$E$586</definedName>
    <definedName name="_tub6015">[15]Insumos!$E$586</definedName>
    <definedName name="_tub6020" localSheetId="9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9">[12]Insumos!$E$588</definedName>
    <definedName name="_tub8512">[15]Insumos!$E$588</definedName>
    <definedName name="_tub8515" localSheetId="9">[12]Insumos!$E$589</definedName>
    <definedName name="_tub8515">[15]Insumos!$E$589</definedName>
    <definedName name="_tub8520" localSheetId="9">[12]Insumos!$E$590</definedName>
    <definedName name="_tub8520">[15]Insumos!$E$590</definedName>
    <definedName name="_vcc6" localSheetId="9">[12]Insumos!$E$898</definedName>
    <definedName name="_vcc6">[15]Insumos!$E$898</definedName>
    <definedName name="_vdc50" localSheetId="9">[12]Insumos!$E$776</definedName>
    <definedName name="_vdc50">[15]Insumos!$E$776</definedName>
    <definedName name="_vdf4" localSheetId="9">[12]Insumos!$E$894</definedName>
    <definedName name="_vdf4">[15]Insumos!$E$894</definedName>
    <definedName name="_vdf6" localSheetId="9">[12]Insumos!$E$895</definedName>
    <definedName name="_vdf6">[15]Insumos!$E$895</definedName>
    <definedName name="_vdt10" localSheetId="9">[12]Insumos!$E$896</definedName>
    <definedName name="_vdt10">[15]Insumos!$E$896</definedName>
    <definedName name="_vli3" localSheetId="9">[12]Insumos!$E$899</definedName>
    <definedName name="_vli3">[15]Insumos!$E$899</definedName>
    <definedName name="_vlp1" localSheetId="9">[12]Insumos!$E$714</definedName>
    <definedName name="_vlp1">[15]Insumos!$E$714</definedName>
    <definedName name="_vtl6" localSheetId="9">[12]Insumos!$E$900</definedName>
    <definedName name="_vtl6">[15]Insumos!$E$900</definedName>
    <definedName name="_vtt4" localSheetId="9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7">[19]Planilha!$Q$21</definedName>
    <definedName name="a" localSheetId="9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7">Plan1</definedName>
    <definedName name="A12345678" localSheetId="9">Plan1</definedName>
    <definedName name="A12345678" localSheetId="0">Plan1</definedName>
    <definedName name="A12345678" localSheetId="1">Plan1</definedName>
    <definedName name="A12345678">Plan1</definedName>
    <definedName name="aa" localSheetId="7">[19]Planilha!$Q$14</definedName>
    <definedName name="aa" localSheetId="9">[20]Planilha!$Q$14</definedName>
    <definedName name="aa" localSheetId="0">[19]Planilha!$Q$14</definedName>
    <definedName name="aa" localSheetId="1">[19]Planilha!$Q$14</definedName>
    <definedName name="AA">[20]Planilha!$Q$14</definedName>
    <definedName name="aaa">[22]!AA</definedName>
    <definedName name="AAAA" localSheetId="7">'DMT PEDRA'!AAAA</definedName>
    <definedName name="AAAA" localSheetId="9">RELEV!AAAA</definedName>
    <definedName name="AAAA" localSheetId="0">RESUMO!AAAA</definedName>
    <definedName name="AAAA" localSheetId="1">RUAS!AAAA</definedName>
    <definedName name="AAAA">[0]!AAAA</definedName>
    <definedName name="Aagavg" localSheetId="9">#REF!</definedName>
    <definedName name="Aagavg" localSheetId="0">#REF!</definedName>
    <definedName name="Aagavg" localSheetId="1">#REF!</definedName>
    <definedName name="Aagavg">#REF!</definedName>
    <definedName name="Aahgsdwg845" localSheetId="9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7">[15]Insumos!$E$53</definedName>
    <definedName name="aar" localSheetId="9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6">#REF!</definedName>
    <definedName name="AAUQ" localSheetId="7">#REF!</definedName>
    <definedName name="AAUQ" localSheetId="9">#REF!</definedName>
    <definedName name="AAUQ" localSheetId="0">#REF!</definedName>
    <definedName name="AAUQ" localSheetId="1">#REF!</definedName>
    <definedName name="AAUQ">#REF!</definedName>
    <definedName name="AB" localSheetId="6">BDI!AB</definedName>
    <definedName name="AB" localSheetId="7">'DMT PEDRA'!AB</definedName>
    <definedName name="AB" localSheetId="2">MC!AB</definedName>
    <definedName name="AB" localSheetId="9">RELEV!AB</definedName>
    <definedName name="AB" localSheetId="0">#N/A</definedName>
    <definedName name="AB" localSheetId="1">#N/A</definedName>
    <definedName name="AB">AB</definedName>
    <definedName name="ABC" localSheetId="7" hidden="1">#REF!</definedName>
    <definedName name="ABC" localSheetId="9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7">[15]Insumos!$E$1061</definedName>
    <definedName name="abet" localSheetId="9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7">[15]Insumos!$E$137</definedName>
    <definedName name="acl" localSheetId="9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7">[15]Insumos!$E$86</definedName>
    <definedName name="aço" localSheetId="9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7">[15]Insumos!$E$87</definedName>
    <definedName name="aço60" localSheetId="9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6">#REF!</definedName>
    <definedName name="acumulado" localSheetId="7">#REF!</definedName>
    <definedName name="acumulado" localSheetId="9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7">[15]Insumos!$E$651</definedName>
    <definedName name="adg1_2" localSheetId="9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7">[15]Insumos!$E$654</definedName>
    <definedName name="adg11_2" localSheetId="9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7">[15]Insumos!$E$656</definedName>
    <definedName name="adg3_4" localSheetId="9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7">[15]Insumos!$E$652</definedName>
    <definedName name="adp1_2" localSheetId="9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7">[15]Insumos!$E$58</definedName>
    <definedName name="adu" localSheetId="9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9">#REF!</definedName>
    <definedName name="af" localSheetId="0">#REF!</definedName>
    <definedName name="af" localSheetId="1">#REF!</definedName>
    <definedName name="af">#REF!</definedName>
    <definedName name="afi" localSheetId="7">[15]Insumos!$E$46</definedName>
    <definedName name="afi" localSheetId="9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7">[15]Insumos!$E$89</definedName>
    <definedName name="afp" localSheetId="9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9">#REF!</definedName>
    <definedName name="ag" localSheetId="0">#REF!</definedName>
    <definedName name="ag" localSheetId="1">#REF!</definedName>
    <definedName name="ag">#REF!</definedName>
    <definedName name="agr" localSheetId="7">[15]Insumos!$E$44</definedName>
    <definedName name="agr" localSheetId="9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7">[19]memoria!$H$91</definedName>
    <definedName name="Agua_dmt" localSheetId="9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9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7">[15]Insumos!$E$32</definedName>
    <definedName name="aju" localSheetId="9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7">Plan1</definedName>
    <definedName name="Aknjsa21" localSheetId="9">Plan1</definedName>
    <definedName name="Aknjsa21" localSheetId="0">Plan1</definedName>
    <definedName name="Aknjsa21" localSheetId="1">Plan1</definedName>
    <definedName name="Aknjsa21">Plan1</definedName>
    <definedName name="alcool" localSheetId="6">#REF!</definedName>
    <definedName name="alcool" localSheetId="7">#REF!</definedName>
    <definedName name="alcool" localSheetId="9">#REF!</definedName>
    <definedName name="alcool" localSheetId="0">#REF!</definedName>
    <definedName name="alcool" localSheetId="1">#REF!</definedName>
    <definedName name="alcool">#REF!</definedName>
    <definedName name="ale" localSheetId="7">[15]Insumos!$E$1064</definedName>
    <definedName name="ale" localSheetId="9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6">'[25]PRO-08'!#REF!</definedName>
    <definedName name="ALTA" localSheetId="7">'[25]PRO-08'!#REF!</definedName>
    <definedName name="ALTA" localSheetId="9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6">#REF!</definedName>
    <definedName name="alteração" localSheetId="7">#REF!</definedName>
    <definedName name="alteração" localSheetId="2">#REF!</definedName>
    <definedName name="alteração" localSheetId="9">#REF!</definedName>
    <definedName name="alteração" localSheetId="0">#REF!</definedName>
    <definedName name="alteração" localSheetId="1">#REF!</definedName>
    <definedName name="alteração">#REF!</definedName>
    <definedName name="alvc1" localSheetId="6">#REF!</definedName>
    <definedName name="alvc1" localSheetId="7">#REF!</definedName>
    <definedName name="alvc1" localSheetId="9">#REF!</definedName>
    <definedName name="alvc1" localSheetId="0">#REF!</definedName>
    <definedName name="alvc1" localSheetId="1">#REF!</definedName>
    <definedName name="alvc1">#REF!</definedName>
    <definedName name="alvc2" localSheetId="9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9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7">[15]Insumos!$E$45</definedName>
    <definedName name="amd" localSheetId="9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7">[15]Insumos!$E$438</definedName>
    <definedName name="amm" localSheetId="9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7">[15]Insumos!$E$437</definedName>
    <definedName name="amt" localSheetId="9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7">[15]Insumos!$E$977</definedName>
    <definedName name="amu" localSheetId="9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7">[15]Insumos!$E$152</definedName>
    <definedName name="anb" localSheetId="9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7" hidden="1">{#N/A,#N/A,FALSE,"Planilha";#N/A,#N/A,FALSE,"Resumo";#N/A,#N/A,FALSE,"Fisico";#N/A,#N/A,FALSE,"Financeiro";#N/A,#N/A,FALSE,"Financeiro"}</definedName>
    <definedName name="Anexo" localSheetId="9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7">Plan1</definedName>
    <definedName name="anp" localSheetId="9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7">[15]Insumos!$E$26</definedName>
    <definedName name="apon" localSheetId="9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7">[15]Insumos!$E$771</definedName>
    <definedName name="apv" localSheetId="9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7">[15]Insumos!$E$946</definedName>
    <definedName name="arb" localSheetId="9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7">[15]Insumos!$E$88</definedName>
    <definedName name="are" localSheetId="9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6">BDI!$A$1:$G$28</definedName>
    <definedName name="_xlnm.Print_Area" localSheetId="5">'CRONOG. FIS-FINAN'!$B$1:$I$28</definedName>
    <definedName name="_xlnm.Print_Area" localSheetId="7">'DMT PEDRA'!$A$1:$K$28</definedName>
    <definedName name="_xlnm.Print_Area" localSheetId="8">'LSINAPI '!$A$5:$F$45</definedName>
    <definedName name="_xlnm.Print_Area" localSheetId="2">MC!$C$1:$F$341</definedName>
    <definedName name="_xlnm.Print_Area" localSheetId="3">'Orçamento Sintético'!$A$1:$J$159</definedName>
    <definedName name="_xlnm.Print_Area" localSheetId="9">RELEV!$A$1:$E$11</definedName>
    <definedName name="_xlnm.Print_Area" localSheetId="0">RESUMO!$A$1:$K$14</definedName>
    <definedName name="_xlnm.Print_Area" localSheetId="1">RUAS!$A$1:$H$17</definedName>
    <definedName name="_xlnm.Print_Area">[24]Plan1!#REF!</definedName>
    <definedName name="area_terra" localSheetId="7">#REF!</definedName>
    <definedName name="area_terra" localSheetId="0">#REF!</definedName>
    <definedName name="area_terra" localSheetId="1">#REF!</definedName>
    <definedName name="area_terra">#REF!</definedName>
    <definedName name="ÁreaTotal" localSheetId="7">'[27]Quadro Geral'!$A$1:$H$65536</definedName>
    <definedName name="ÁreaTotal" localSheetId="9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7">[15]Insumos!$E$1050</definedName>
    <definedName name="arg1.3_1" localSheetId="9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6">#REF!</definedName>
    <definedName name="argo" localSheetId="7">#REF!</definedName>
    <definedName name="argo" localSheetId="9">#REF!</definedName>
    <definedName name="argo" localSheetId="0">#REF!</definedName>
    <definedName name="argo" localSheetId="1">#REF!</definedName>
    <definedName name="argo">#REF!</definedName>
    <definedName name="aro" localSheetId="7">[15]Insumos!$E$938</definedName>
    <definedName name="aro" localSheetId="9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9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9">[12]Insumos!$E$47</definedName>
    <definedName name="ate">[15]Insumos!$E$47</definedName>
    <definedName name="aux" localSheetId="9">[12]Insumos!$E$35</definedName>
    <definedName name="aux">[15]Insumos!$E$35</definedName>
    <definedName name="auxe" localSheetId="9">[12]Insumos!$E$23</definedName>
    <definedName name="auxe">[15]Insumos!$E$23</definedName>
    <definedName name="auxm" localSheetId="9">[12]Insumos!$E$36</definedName>
    <definedName name="auxm">[15]Insumos!$E$36</definedName>
    <definedName name="avlp" localSheetId="9">[12]Insumos!$E$1063</definedName>
    <definedName name="avlp">[15]Insumos!$E$1063</definedName>
    <definedName name="AZ" localSheetId="9">#REF!</definedName>
    <definedName name="AZ" localSheetId="0">#REF!</definedName>
    <definedName name="AZ" localSheetId="1">#REF!</definedName>
    <definedName name="AZ">#REF!</definedName>
    <definedName name="azul" localSheetId="9">#REF!</definedName>
    <definedName name="azul" localSheetId="0">#REF!</definedName>
    <definedName name="azul" localSheetId="1">#REF!</definedName>
    <definedName name="azul">#REF!</definedName>
    <definedName name="AZULSINAL" localSheetId="9">#REF!</definedName>
    <definedName name="AZULSINAL" localSheetId="0">#REF!</definedName>
    <definedName name="AZULSINAL" localSheetId="1">#REF!</definedName>
    <definedName name="AZULSINAL">#REF!</definedName>
    <definedName name="b" localSheetId="9">[20]Planilha!$Q$22</definedName>
    <definedName name="b">[19]Planilha!$Q$22</definedName>
    <definedName name="B320I" localSheetId="9">#REF!</definedName>
    <definedName name="B320I" localSheetId="0">#REF!</definedName>
    <definedName name="B320I" localSheetId="1">#REF!</definedName>
    <definedName name="B320I">#REF!</definedName>
    <definedName name="B320P" localSheetId="9">#REF!</definedName>
    <definedName name="B320P" localSheetId="0">#REF!</definedName>
    <definedName name="B320P" localSheetId="1">#REF!</definedName>
    <definedName name="B320P">#REF!</definedName>
    <definedName name="B400I" localSheetId="9">#REF!</definedName>
    <definedName name="B400I" localSheetId="0">#REF!</definedName>
    <definedName name="B400I" localSheetId="1">#REF!</definedName>
    <definedName name="B400I">#REF!</definedName>
    <definedName name="B400P" localSheetId="9">#REF!</definedName>
    <definedName name="B400P" localSheetId="0">#REF!</definedName>
    <definedName name="B400P" localSheetId="1">#REF!</definedName>
    <definedName name="B400P">#REF!</definedName>
    <definedName name="B500I" localSheetId="9">#REF!</definedName>
    <definedName name="B500I" localSheetId="0">#REF!</definedName>
    <definedName name="B500I" localSheetId="1">#REF!</definedName>
    <definedName name="B500I">#REF!</definedName>
    <definedName name="B500P" localSheetId="9">#REF!</definedName>
    <definedName name="B500P" localSheetId="0">#REF!</definedName>
    <definedName name="B500P" localSheetId="1">#REF!</definedName>
    <definedName name="B500P">#REF!</definedName>
    <definedName name="baf" localSheetId="9">[12]Insumos!$E$311</definedName>
    <definedName name="baf">[15]Insumos!$E$311</definedName>
    <definedName name="baliz" localSheetId="9">#REF!</definedName>
    <definedName name="baliz" localSheetId="0">#REF!</definedName>
    <definedName name="baliz" localSheetId="1">#REF!</definedName>
    <definedName name="baliz">#REF!</definedName>
    <definedName name="banco" localSheetId="9">[12]Insumos!$E$1027</definedName>
    <definedName name="banco">[15]Insumos!$E$1027</definedName>
    <definedName name="_xlnm.Database" localSheetId="9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9">[28]Peguntas!$B$20</definedName>
    <definedName name="Base_agua_consumo">[29]Peguntas!$B$20</definedName>
    <definedName name="base_densidade" localSheetId="9">[28]Peguntas!$B$17</definedName>
    <definedName name="base_densidade">[29]Peguntas!$B$17</definedName>
    <definedName name="Base_empolamento" localSheetId="9">[28]Peguntas!$B$18</definedName>
    <definedName name="Base_empolamento">[29]Peguntas!$B$18</definedName>
    <definedName name="Base_espess" localSheetId="9">[20]memoria!$H$113</definedName>
    <definedName name="Base_espess">[19]memoria!$H$113</definedName>
    <definedName name="Base_espessura" localSheetId="9">[28]Peguntas!$B$16</definedName>
    <definedName name="Base_espessura">[29]Peguntas!$B$16</definedName>
    <definedName name="Base_larg_med" localSheetId="9">[20]memoria!$H$112</definedName>
    <definedName name="Base_larg_med">[19]memoria!$H$112</definedName>
    <definedName name="Base_largura" localSheetId="9">[28]Peguntas!$B$15</definedName>
    <definedName name="Base_largura">[29]Peguntas!$B$15</definedName>
    <definedName name="Base_qdade" localSheetId="9">[20]memoria!$N$105</definedName>
    <definedName name="Base_qdade">[19]memoria!$N$105</definedName>
    <definedName name="BaseEspessPrev" localSheetId="9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9">[12]Insumos!$E$375</definedName>
    <definedName name="bat">[15]Insumos!$E$375</definedName>
    <definedName name="bb" localSheetId="9">[20]Planilha!$Q$15</definedName>
    <definedName name="bb">[19]Planilha!$Q$15</definedName>
    <definedName name="BBBBB">#N/A</definedName>
    <definedName name="bca5_8" localSheetId="9">[12]Insumos!$E$543</definedName>
    <definedName name="bca5_8">[15]Insumos!$E$543</definedName>
    <definedName name="bca5_8_3" localSheetId="9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9">[12]Insumos!$E$445</definedName>
    <definedName name="bcd">[15]Insumos!$E$445</definedName>
    <definedName name="bcf" localSheetId="9">[12]Insumos!$E$312</definedName>
    <definedName name="bcf">[15]Insumos!$E$312</definedName>
    <definedName name="bcf100x50" localSheetId="9">[12]Insumos!$E$314</definedName>
    <definedName name="bcf100x50">[15]Insumos!$E$314</definedName>
    <definedName name="bcf200x30" localSheetId="9">[12]Insumos!$E$313</definedName>
    <definedName name="bcf200x30">[15]Insumos!$E$313</definedName>
    <definedName name="bcf80x30" localSheetId="9">[12]Insumos!$E$315</definedName>
    <definedName name="bcf80x30">[15]Insumos!$E$315</definedName>
    <definedName name="bcic10" localSheetId="9">[12]Insumos!$E$850</definedName>
    <definedName name="bcic10">[15]Insumos!$E$850</definedName>
    <definedName name="bcic6" localSheetId="9">[12]Insumos!$E$848</definedName>
    <definedName name="bcic6">[15]Insumos!$E$848</definedName>
    <definedName name="bcic8" localSheetId="9">[12]Insumos!$E$849</definedName>
    <definedName name="bcic8">[15]Insumos!$E$849</definedName>
    <definedName name="bcm" localSheetId="9">[12]Insumos!$E$879</definedName>
    <definedName name="bcm">[15]Insumos!$E$879</definedName>
    <definedName name="bcp" localSheetId="9">[12]Insumos!$E$444</definedName>
    <definedName name="bcp">[15]Insumos!$E$444</definedName>
    <definedName name="BDI" localSheetId="7">#REF!</definedName>
    <definedName name="BDI" localSheetId="8">[30]DADOS!$B$7</definedName>
    <definedName name="BDI" localSheetId="9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9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7">#REF!</definedName>
    <definedName name="BDISERV" localSheetId="0">#REF!</definedName>
    <definedName name="BDISERV" localSheetId="1">#REF!</definedName>
    <definedName name="BDISERV">#REF!</definedName>
    <definedName name="bdp" localSheetId="9">[12]Insumos!$E$976</definedName>
    <definedName name="bdp">[15]Insumos!$E$976</definedName>
    <definedName name="beb" localSheetId="9">[12]Insumos!$E$1020</definedName>
    <definedName name="beb">[15]Insumos!$E$1020</definedName>
    <definedName name="bet320s" localSheetId="9">[12]Insumos!$E$1019</definedName>
    <definedName name="bet320s">[15]Insumos!$E$1019</definedName>
    <definedName name="BET5I" localSheetId="9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9">[12]Insumos!$E$1018</definedName>
    <definedName name="bet600ac">[15]Insumos!$E$1018</definedName>
    <definedName name="bfd" localSheetId="9">[12]Insumos!$E$374</definedName>
    <definedName name="bfd">[15]Insumos!$E$374</definedName>
    <definedName name="bfm" localSheetId="9">[12]Insumos!$E$998</definedName>
    <definedName name="bfm">[15]Insumos!$E$998</definedName>
    <definedName name="BG" localSheetId="9">#REF!</definedName>
    <definedName name="BG" localSheetId="0">#REF!</definedName>
    <definedName name="BG" localSheetId="1">#REF!</definedName>
    <definedName name="BG">#REF!</definedName>
    <definedName name="bgr1.5" localSheetId="9">[12]Insumos!$E$399</definedName>
    <definedName name="bgr1.5">[15]Insumos!$E$399</definedName>
    <definedName name="bgr2.5" localSheetId="9">[12]Insumos!$E$401</definedName>
    <definedName name="bgr2.5">[15]Insumos!$E$401</definedName>
    <definedName name="bgrn" localSheetId="9">[12]Insumos!$E$411</definedName>
    <definedName name="bgrn">[15]Insumos!$E$411</definedName>
    <definedName name="BGU" localSheetId="9">#REF!</definedName>
    <definedName name="BGU" localSheetId="0">#REF!</definedName>
    <definedName name="BGU" localSheetId="1">#REF!</definedName>
    <definedName name="BGU">#REF!</definedName>
    <definedName name="bhi" localSheetId="9">[12]Insumos!$E$29</definedName>
    <definedName name="bhi">[15]Insumos!$E$29</definedName>
    <definedName name="Bloco2" localSheetId="9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9">[12]Insumos!$E$109</definedName>
    <definedName name="bmt30x50">[15]Insumos!$E$109</definedName>
    <definedName name="bnb" localSheetId="9">[12]Insumos!$E$862</definedName>
    <definedName name="bnb">[15]Insumos!$E$862</definedName>
    <definedName name="boc" localSheetId="9">[12]Insumos!$E$439</definedName>
    <definedName name="boc">[15]Insumos!$E$439</definedName>
    <definedName name="bop1_2" localSheetId="9">[12]Insumos!$E$687</definedName>
    <definedName name="bop1_2">[15]Insumos!$E$687</definedName>
    <definedName name="bop11_2" localSheetId="9">[12]Insumos!$E$689</definedName>
    <definedName name="bop11_2">[15]Insumos!$E$689</definedName>
    <definedName name="botoe">[35]INSUMOS!$E$252</definedName>
    <definedName name="BPF" localSheetId="9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9">[12]Insumos!$E$51</definedName>
    <definedName name="bri">[15]Insumos!$E$51</definedName>
    <definedName name="Brita_densidade" localSheetId="9">[28]Peguntas!$B$35</definedName>
    <definedName name="Brita_densidade">[29]Peguntas!$B$35</definedName>
    <definedName name="Brita_dmt_comercial" localSheetId="9">[28]Peguntas!$B$36</definedName>
    <definedName name="Brita_dmt_comercial">[29]Peguntas!$B$36</definedName>
    <definedName name="Brita_dmt_local" localSheetId="9">[28]Peguntas!$B$37</definedName>
    <definedName name="Brita_dmt_local">[29]Peguntas!$B$37</definedName>
    <definedName name="brita_tss">[24]Parametros!$B$45</definedName>
    <definedName name="brm" localSheetId="9">[12]Insumos!$E$113</definedName>
    <definedName name="brm">[15]Insumos!$E$113</definedName>
    <definedName name="bro" localSheetId="9">#REF!</definedName>
    <definedName name="bro" localSheetId="0">#REF!</definedName>
    <definedName name="bro" localSheetId="1">#REF!</definedName>
    <definedName name="bro">#REF!</definedName>
    <definedName name="brp4x3" localSheetId="9">[12]Insumos!$E$951</definedName>
    <definedName name="brp4x3">[15]Insumos!$E$951</definedName>
    <definedName name="btjf" localSheetId="9">[12]Insumos!$E$68</definedName>
    <definedName name="btjf">[15]Insumos!$E$68</definedName>
    <definedName name="btjr2" localSheetId="9">[12]Insumos!$E$69</definedName>
    <definedName name="btjr2">[15]Insumos!$E$69</definedName>
    <definedName name="BVKYV" localSheetId="9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9">#REF!</definedName>
    <definedName name="CA15I" localSheetId="0">#REF!</definedName>
    <definedName name="CA15I" localSheetId="1">#REF!</definedName>
    <definedName name="CA15I">#REF!</definedName>
    <definedName name="CA15P" localSheetId="9">#REF!</definedName>
    <definedName name="CA15P" localSheetId="0">#REF!</definedName>
    <definedName name="CA15P" localSheetId="1">#REF!</definedName>
    <definedName name="CA15P">#REF!</definedName>
    <definedName name="CA25I" localSheetId="9">#REF!</definedName>
    <definedName name="CA25I" localSheetId="0">#REF!</definedName>
    <definedName name="CA25I" localSheetId="1">#REF!</definedName>
    <definedName name="CA25I">#REF!</definedName>
    <definedName name="CA25P" localSheetId="9">#REF!</definedName>
    <definedName name="CA25P" localSheetId="0">#REF!</definedName>
    <definedName name="CA25P" localSheetId="1">#REF!</definedName>
    <definedName name="CA25P">#REF!</definedName>
    <definedName name="cab3x2.5" localSheetId="9">[12]Insumos!$E$508</definedName>
    <definedName name="cab3x2.5">[15]Insumos!$E$508</definedName>
    <definedName name="cab3x4" localSheetId="9">[12]Insumos!$E$509</definedName>
    <definedName name="cab3x4">[15]Insumos!$E$509</definedName>
    <definedName name="cab3x4s" localSheetId="9">[12]Insumos!$E$510</definedName>
    <definedName name="cab3x4s">[15]Insumos!$E$510</definedName>
    <definedName name="caba25" localSheetId="9">[12]Insumos!$E$513</definedName>
    <definedName name="caba25">[15]Insumos!$E$513</definedName>
    <definedName name="caba35" localSheetId="9">[12]Insumos!$E$512</definedName>
    <definedName name="caba35">[15]Insumos!$E$512</definedName>
    <definedName name="caba4" localSheetId="9">[12]Insumos!$E$514</definedName>
    <definedName name="caba4">[15]Insumos!$E$514</definedName>
    <definedName name="caba50" localSheetId="9">[12]Insumos!$E$511</definedName>
    <definedName name="caba50">[15]Insumos!$E$511</definedName>
    <definedName name="cac" localSheetId="9">[12]Insumos!$E$785</definedName>
    <definedName name="cac">[15]Insumos!$E$785</definedName>
    <definedName name="CadIns" localSheetId="9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9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9">[12]Insumos!$E$730</definedName>
    <definedName name="cag20x10">[15]Insumos!$E$730</definedName>
    <definedName name="cag40x20" localSheetId="9">[12]Insumos!$E$731</definedName>
    <definedName name="cag40x20">[15]Insumos!$E$731</definedName>
    <definedName name="caixa18">[35]INSUMOS!$E$246</definedName>
    <definedName name="cal" localSheetId="9">[12]Insumos!$E$43</definedName>
    <definedName name="cal">[15]Insumos!$E$43</definedName>
    <definedName name="calcinsumos" localSheetId="9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9">[12]Insumos!$E$1024</definedName>
    <definedName name="cam">[15]Insumos!$E$1024</definedName>
    <definedName name="canteiro" localSheetId="9">#REF!</definedName>
    <definedName name="canteiro" localSheetId="0">#REF!</definedName>
    <definedName name="canteiro" localSheetId="1">#REF!</definedName>
    <definedName name="canteiro">#REF!</definedName>
    <definedName name="CAP" localSheetId="7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9">[12]Insumos!$E$786</definedName>
    <definedName name="capl">[15]Insumos!$E$786</definedName>
    <definedName name="car" localSheetId="9">[12]Insumos!$E$1041</definedName>
    <definedName name="car">[15]Insumos!$E$1041</definedName>
    <definedName name="carp" localSheetId="9">[12]Insumos!$E$28</definedName>
    <definedName name="carp">[15]Insumos!$E$28</definedName>
    <definedName name="CARROCI" localSheetId="9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9">[12]Insumos!$E$156</definedName>
    <definedName name="casq">[15]Insumos!$E$156</definedName>
    <definedName name="CB10I" localSheetId="9">#REF!</definedName>
    <definedName name="CB10I" localSheetId="0">#REF!</definedName>
    <definedName name="CB10I" localSheetId="1">#REF!</definedName>
    <definedName name="CB10I">#REF!</definedName>
    <definedName name="CB10P" localSheetId="9">#REF!</definedName>
    <definedName name="CB10P" localSheetId="0">#REF!</definedName>
    <definedName name="CB10P" localSheetId="1">#REF!</definedName>
    <definedName name="CB10P">#REF!</definedName>
    <definedName name="CB4I" localSheetId="9">#REF!</definedName>
    <definedName name="CB4I" localSheetId="0">#REF!</definedName>
    <definedName name="CB4I" localSheetId="1">#REF!</definedName>
    <definedName name="CB4I">#REF!</definedName>
    <definedName name="CB4P" localSheetId="9">#REF!</definedName>
    <definedName name="CB4P" localSheetId="0">#REF!</definedName>
    <definedName name="CB4P" localSheetId="1">#REF!</definedName>
    <definedName name="CB4P">#REF!</definedName>
    <definedName name="CB6.5I" localSheetId="9">#REF!</definedName>
    <definedName name="CB6.5I" localSheetId="0">#REF!</definedName>
    <definedName name="CB6.5I" localSheetId="1">#REF!</definedName>
    <definedName name="CB6.5I">#REF!</definedName>
    <definedName name="CB6.5P" localSheetId="9">#REF!</definedName>
    <definedName name="CB6.5P" localSheetId="0">#REF!</definedName>
    <definedName name="CB6.5P" localSheetId="1">#REF!</definedName>
    <definedName name="CB6.5P">#REF!</definedName>
    <definedName name="CB6I" localSheetId="9">#REF!</definedName>
    <definedName name="CB6I" localSheetId="0">#REF!</definedName>
    <definedName name="CB6I" localSheetId="1">#REF!</definedName>
    <definedName name="CB6I">#REF!</definedName>
    <definedName name="CB6P" localSheetId="9">#REF!</definedName>
    <definedName name="CB6P" localSheetId="0">#REF!</definedName>
    <definedName name="CB6P" localSheetId="1">#REF!</definedName>
    <definedName name="CB6P">#REF!</definedName>
    <definedName name="cbca1" localSheetId="9">[12]Insumos!$E$545</definedName>
    <definedName name="cbca1">[15]Insumos!$E$545</definedName>
    <definedName name="cbca5_8" localSheetId="9">[12]Insumos!$E$546</definedName>
    <definedName name="cbca5_8">[15]Insumos!$E$546</definedName>
    <definedName name="cbg1_2.15" localSheetId="9">[12]Insumos!$E$751</definedName>
    <definedName name="cbg1_2.15">[15]Insumos!$E$751</definedName>
    <definedName name="cbg3_4.15" localSheetId="9">[12]Insumos!$E$752</definedName>
    <definedName name="cbg3_4.15">[15]Insumos!$E$752</definedName>
    <definedName name="cbr" localSheetId="9">[12]Insumos!$E$224</definedName>
    <definedName name="cbr">[15]Insumos!$E$224</definedName>
    <definedName name="CBU" localSheetId="9">#REF!</definedName>
    <definedName name="CBU" localSheetId="0">#REF!</definedName>
    <definedName name="CBU" localSheetId="1">#REF!</definedName>
    <definedName name="CBU">#REF!</definedName>
    <definedName name="CBUII" localSheetId="9">#REF!</definedName>
    <definedName name="CBUII" localSheetId="0">#REF!</definedName>
    <definedName name="CBUII" localSheetId="1">#REF!</definedName>
    <definedName name="CBUII">#REF!</definedName>
    <definedName name="CBUQ" localSheetId="9">#REF!</definedName>
    <definedName name="CBUQ" localSheetId="0">#REF!</definedName>
    <definedName name="CBUQ" localSheetId="1">#REF!</definedName>
    <definedName name="CBUQ">#REF!</definedName>
    <definedName name="CBUQ_H3" localSheetId="9">#REF!</definedName>
    <definedName name="CBUQ_H3" localSheetId="0">#REF!</definedName>
    <definedName name="CBUQ_H3" localSheetId="1">#REF!</definedName>
    <definedName name="CBUQ_H3">#REF!</definedName>
    <definedName name="CBUQB" localSheetId="9">#REF!</definedName>
    <definedName name="CBUQB" localSheetId="0">#REF!</definedName>
    <definedName name="CBUQB" localSheetId="1">#REF!</definedName>
    <definedName name="CBUQB">#REF!</definedName>
    <definedName name="CBUQc" localSheetId="9">#REF!</definedName>
    <definedName name="CBUQc" localSheetId="0">#REF!</definedName>
    <definedName name="CBUQc" localSheetId="1">#REF!</definedName>
    <definedName name="CBUQc">#REF!</definedName>
    <definedName name="cc" localSheetId="9">[20]Planilha!$Q$23</definedName>
    <definedName name="cc">[19]Planilha!$Q$23</definedName>
    <definedName name="ccc" localSheetId="9">[20]Planilha!$Q$16</definedName>
    <definedName name="ccc">[19]Planilha!$Q$16</definedName>
    <definedName name="ccdb" localSheetId="9">[12]Insumos!$E$1016</definedName>
    <definedName name="ccdb">[15]Insumos!$E$1016</definedName>
    <definedName name="CCM13I" localSheetId="9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9">[12]Insumos!$E$215</definedName>
    <definedName name="ccp">[15]Insumos!$E$215</definedName>
    <definedName name="CD" localSheetId="9">#REF!</definedName>
    <definedName name="CD" localSheetId="0">#REF!</definedName>
    <definedName name="CD" localSheetId="1">#REF!</definedName>
    <definedName name="CD">#REF!</definedName>
    <definedName name="cda" localSheetId="9">[12]Insumos!$E$153</definedName>
    <definedName name="cda">[15]Insumos!$E$153</definedName>
    <definedName name="cdac" localSheetId="9">[12]Insumos!$E$774</definedName>
    <definedName name="cdac">[15]Insumos!$E$774</definedName>
    <definedName name="cde" localSheetId="9">[12]Insumos!$E$773</definedName>
    <definedName name="cde">[15]Insumos!$E$773</definedName>
    <definedName name="cdee" localSheetId="9">[12]Insumos!$E$775</definedName>
    <definedName name="cdee">[15]Insumos!$E$775</definedName>
    <definedName name="cdm" localSheetId="9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9">[12]Insumos!$E$1032</definedName>
    <definedName name="cdr">[15]Insumos!$E$1032</definedName>
    <definedName name="cds" localSheetId="9">[12]Insumos!$E$772</definedName>
    <definedName name="cds">[15]Insumos!$E$772</definedName>
    <definedName name="cec20x20">[16]INSUMOS!$E$44</definedName>
    <definedName name="cee10x10" localSheetId="9">[12]Insumos!$E$124</definedName>
    <definedName name="cee10x10">[15]Insumos!$E$124</definedName>
    <definedName name="cee10x10_4" localSheetId="9">[12]Insumos!$E$123</definedName>
    <definedName name="cee10x10_4">[15]Insumos!$E$123</definedName>
    <definedName name="cee20x20" localSheetId="9">[12]Insumos!$E$125</definedName>
    <definedName name="cee20x20">[15]Insumos!$E$125</definedName>
    <definedName name="cee20x20_1" localSheetId="9">[12]Insumos!$E$127</definedName>
    <definedName name="cee20x20_1">[15]Insumos!$E$127</definedName>
    <definedName name="cee20x20_4" localSheetId="9">[12]Insumos!$E$126</definedName>
    <definedName name="cee20x20_4">[15]Insumos!$E$126</definedName>
    <definedName name="cee30x30" localSheetId="9">[12]Insumos!$E$128</definedName>
    <definedName name="cee30x30">[15]Insumos!$E$128</definedName>
    <definedName name="cee30x30_1" localSheetId="9">[12]Insumos!$E$130</definedName>
    <definedName name="cee30x30_1">[15]Insumos!$E$130</definedName>
    <definedName name="cee30x30_4" localSheetId="9">[12]Insumos!$E$129</definedName>
    <definedName name="cee30x30_4">[15]Insumos!$E$129</definedName>
    <definedName name="cem" localSheetId="9">[12]Insumos!$E$318</definedName>
    <definedName name="cem">[15]Insumos!$E$318</definedName>
    <definedName name="cer1\2">[16]INSUMOS!$E$160</definedName>
    <definedName name="cer1_2" localSheetId="9">[12]Insumos!$E$535</definedName>
    <definedName name="cer1_2">[15]Insumos!$E$535</definedName>
    <definedName name="cer11_2" localSheetId="9">[12]Insumos!$E$539</definedName>
    <definedName name="cer11_2">[15]Insumos!$E$539</definedName>
    <definedName name="cer11_4" localSheetId="9">[12]Insumos!$E$538</definedName>
    <definedName name="cer11_4">[15]Insumos!$E$538</definedName>
    <definedName name="cer3_4" localSheetId="9">[12]Insumos!$E$536</definedName>
    <definedName name="cer3_4">[15]Insumos!$E$536</definedName>
    <definedName name="cerp2x20" localSheetId="9">[12]Insumos!$E$465</definedName>
    <definedName name="cerp2x20">[15]Insumos!$E$465</definedName>
    <definedName name="cerp2x40" localSheetId="9">[12]Insumos!$E$464</definedName>
    <definedName name="cerp2x40">[15]Insumos!$E$464</definedName>
    <definedName name="cfd" localSheetId="9">#REF!</definedName>
    <definedName name="cfd" localSheetId="0">#REF!</definedName>
    <definedName name="cfd" localSheetId="1">#REF!</definedName>
    <definedName name="cfd">#REF!</definedName>
    <definedName name="cfl2x20" localSheetId="9">[12]Insumos!$E$462</definedName>
    <definedName name="cfl2x20">[15]Insumos!$E$462</definedName>
    <definedName name="cfl2x40" localSheetId="9">[12]Insumos!$E$460</definedName>
    <definedName name="cfl2x40">[15]Insumos!$E$460</definedName>
    <definedName name="cha" localSheetId="9">[12]Insumos!$E$249</definedName>
    <definedName name="cha">[15]Insumos!$E$249</definedName>
    <definedName name="chaf">[16]INSUMOS!$E$80</definedName>
    <definedName name="chap20x3" localSheetId="9">[12]Insumos!$E$844</definedName>
    <definedName name="chap20x3">[15]Insumos!$E$844</definedName>
    <definedName name="chap20x5" localSheetId="9">[12]Insumos!$E$843</definedName>
    <definedName name="chap20x5">[15]Insumos!$E$843</definedName>
    <definedName name="Chave1" localSheetId="9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9">[12]Insumos!$E$1005</definedName>
    <definedName name="chm">[15]Insumos!$E$1005</definedName>
    <definedName name="chmc" localSheetId="9">[12]Insumos!$E$210</definedName>
    <definedName name="chmc">[15]Insumos!$E$210</definedName>
    <definedName name="chu" localSheetId="9">[12]Insumos!$E$623</definedName>
    <definedName name="chu">[15]Insumos!$E$623</definedName>
    <definedName name="cib" localSheetId="9">[12]Insumos!$E$42</definedName>
    <definedName name="cib">[15]Insumos!$E$42</definedName>
    <definedName name="CIDADE" localSheetId="8">[30]DADOS!$A$1</definedName>
    <definedName name="CIDADE">[32]DADOS!$A$1</definedName>
    <definedName name="cil" localSheetId="9">[12]Insumos!$E$761</definedName>
    <definedName name="cil">[15]Insumos!$E$761</definedName>
    <definedName name="cim" localSheetId="9">[12]Insumos!$E$41</definedName>
    <definedName name="cim">[15]Insumos!$E$41</definedName>
    <definedName name="cin" localSheetId="9">[12]Insumos!$E$784</definedName>
    <definedName name="cin">[15]Insumos!$E$784</definedName>
    <definedName name="CINSMG" localSheetId="9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9">[12]Insumos!$E$762</definedName>
    <definedName name="cip">[15]Insumos!$E$762</definedName>
    <definedName name="cis" localSheetId="9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9">[12]Insumos!$E$783</definedName>
    <definedName name="clb">[15]Insumos!$E$783</definedName>
    <definedName name="clbl" localSheetId="9">[12]Insumos!$E$760</definedName>
    <definedName name="clbl">[15]Insumos!$E$760</definedName>
    <definedName name="clp">[16]INSUMOS!$E$171</definedName>
    <definedName name="clr1\2">[16]INSUMOS!$E$119</definedName>
    <definedName name="clr1_2" localSheetId="9">[12]Insumos!$E$665</definedName>
    <definedName name="clr1_2">[15]Insumos!$E$665</definedName>
    <definedName name="clr11_2" localSheetId="9">[12]Insumos!$E$666</definedName>
    <definedName name="clr11_2">[15]Insumos!$E$666</definedName>
    <definedName name="Cls" hidden="1">#N/A</definedName>
    <definedName name="clsr" localSheetId="9">[12]Insumos!$E$567</definedName>
    <definedName name="clsr">[15]Insumos!$E$567</definedName>
    <definedName name="clt" localSheetId="9">[12]Insumos!$E$447</definedName>
    <definedName name="clt">[15]Insumos!$E$447</definedName>
    <definedName name="clz20x40" localSheetId="9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9">[28]Peguntas!$B$24</definedName>
    <definedName name="CM30_taxa">[29]Peguntas!$B$24</definedName>
    <definedName name="CM9I" localSheetId="9">#REF!</definedName>
    <definedName name="CM9I" localSheetId="0">#REF!</definedName>
    <definedName name="CM9I" localSheetId="1">#REF!</definedName>
    <definedName name="CM9I">#REF!</definedName>
    <definedName name="CM9P" localSheetId="9">#REF!</definedName>
    <definedName name="CM9P" localSheetId="0">#REF!</definedName>
    <definedName name="CM9P" localSheetId="1">#REF!</definedName>
    <definedName name="CM9P">#REF!</definedName>
    <definedName name="cmat" localSheetId="9">[12]Insumos!$E$924</definedName>
    <definedName name="cmat">[15]Insumos!$E$924</definedName>
    <definedName name="cmbs5" localSheetId="9">[12]Insumos!$E$1014</definedName>
    <definedName name="cmbs5">[15]Insumos!$E$1014</definedName>
    <definedName name="cme1_2" localSheetId="9">[12]Insumos!$E$112</definedName>
    <definedName name="cme1_2">[15]Insumos!$E$112</definedName>
    <definedName name="COD_ATRIUM" localSheetId="9">#REF!</definedName>
    <definedName name="COD_ATRIUM" localSheetId="0">#REF!</definedName>
    <definedName name="COD_ATRIUM" localSheetId="1">#REF!</definedName>
    <definedName name="COD_ATRIUM">#REF!</definedName>
    <definedName name="COD_ATRIUM_11" localSheetId="9">#REF!</definedName>
    <definedName name="COD_ATRIUM_11" localSheetId="0">#REF!</definedName>
    <definedName name="COD_ATRIUM_11" localSheetId="1">#REF!</definedName>
    <definedName name="COD_ATRIUM_11">#REF!</definedName>
    <definedName name="COD_SINAPI" localSheetId="9">#REF!</definedName>
    <definedName name="COD_SINAPI" localSheetId="0">#REF!</definedName>
    <definedName name="COD_SINAPI" localSheetId="1">#REF!</definedName>
    <definedName name="COD_SINAPI">#REF!</definedName>
    <definedName name="coluna_planilha" localSheetId="9">[20]Planilha!$L$2</definedName>
    <definedName name="coluna_planilha">[19]Planilha!$L$2</definedName>
    <definedName name="com" localSheetId="9">[12]Insumos!$E$1043</definedName>
    <definedName name="com">[15]Insumos!$E$1043</definedName>
    <definedName name="comp" localSheetId="9">[12]Insumos!$E$1021</definedName>
    <definedName name="comp">[15]Insumos!$E$1021</definedName>
    <definedName name="Comp_Área_Vol." localSheetId="9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9">#REF!</definedName>
    <definedName name="compeqp" localSheetId="0">#REF!</definedName>
    <definedName name="compeqp" localSheetId="1">#REF!</definedName>
    <definedName name="compeqp">#REF!</definedName>
    <definedName name="COMPRAMPA" localSheetId="7">Plan1</definedName>
    <definedName name="COMPRAMPA" localSheetId="9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9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7">Plan1</definedName>
    <definedName name="Consumodemateriais" localSheetId="9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9">#REF!</definedName>
    <definedName name="coroa" localSheetId="0">#REF!</definedName>
    <definedName name="coroa" localSheetId="1">#REF!</definedName>
    <definedName name="coroa">#REF!</definedName>
    <definedName name="CPA" localSheetId="9">[12]Insumos!$C$7</definedName>
    <definedName name="CPA">[15]Insumos!$C$7</definedName>
    <definedName name="CPAF" localSheetId="9">#REF!</definedName>
    <definedName name="CPAF" localSheetId="0">#REF!</definedName>
    <definedName name="CPAF" localSheetId="1">#REF!</definedName>
    <definedName name="CPAF">#REF!</definedName>
    <definedName name="cpl" localSheetId="9">[12]Insumos!$E$506</definedName>
    <definedName name="cpl">[15]Insumos!$E$506</definedName>
    <definedName name="cpt" localSheetId="9">[12]Insumos!$E$133</definedName>
    <definedName name="cpt">[15]Insumos!$E$133</definedName>
    <definedName name="CPUs" localSheetId="9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9">[12]Insumos!$E$997</definedName>
    <definedName name="crm">[15]Insumos!$E$997</definedName>
    <definedName name="CRONO">[40]Equipamentos!$B$3:$C$57</definedName>
    <definedName name="cruz40" localSheetId="9">[12]Insumos!$E$102</definedName>
    <definedName name="cruz40">[15]Insumos!$E$102</definedName>
    <definedName name="crz" localSheetId="9">[12]Insumos!$E$661</definedName>
    <definedName name="crz">[15]Insumos!$E$661</definedName>
    <definedName name="CS">'[41]CS#'!$A$3:$K$12</definedName>
    <definedName name="csi" localSheetId="9">[12]Insumos!$E$715</definedName>
    <definedName name="csi">[15]Insumos!$E$715</definedName>
    <definedName name="csp" localSheetId="9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9">[12]Insumos!$E$556</definedName>
    <definedName name="ct12r">[15]Insumos!$E$556</definedName>
    <definedName name="ct16r" localSheetId="9">[12]Insumos!$E$557</definedName>
    <definedName name="ct16r">[15]Insumos!$E$557</definedName>
    <definedName name="ct5r" localSheetId="9">[12]Insumos!$E$555</definedName>
    <definedName name="ct5r">[15]Insumos!$E$555</definedName>
    <definedName name="cta" localSheetId="9">[12]Insumos!$E$67</definedName>
    <definedName name="cta">[15]Insumos!$E$67</definedName>
    <definedName name="ctm" localSheetId="9">[12]Insumos!$E$1035</definedName>
    <definedName name="ctm">[15]Insumos!$E$1035</definedName>
    <definedName name="ctra" localSheetId="9">[12]Insumos!$E$1012</definedName>
    <definedName name="ctra">[15]Insumos!$E$1012</definedName>
    <definedName name="Cun" localSheetId="7" hidden="1">#N/A</definedName>
    <definedName name="Cun" localSheetId="9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7" hidden="1">SUM(IF(#REF! =#REF!,(#REF!)*(#REF!="EQ")))</definedName>
    <definedName name="CunEq" localSheetId="9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7" hidden="1">SUM(IF(#REF! =#REF!,(#REF!)*(#REF!="EQ")))</definedName>
    <definedName name="CunEq_1" localSheetId="9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7" hidden="1">SUM(IF(#REF! =#REF!,(#REF!)*(#REF!="MO")))</definedName>
    <definedName name="CunMo" localSheetId="9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7" hidden="1">SUM(IF(#REF! =#REF!,(#REF!)*(#REF!="MO")))</definedName>
    <definedName name="CunMo_1" localSheetId="9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7" hidden="1">SUM(IF(#REF! =#REF!,(#REF!)*(#REF!="MP")))</definedName>
    <definedName name="CunMp" localSheetId="9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7" hidden="1">SUM(IF(#REF! =#REF!,(#REF!)*(#REF!="MP")))</definedName>
    <definedName name="CunMp_1" localSheetId="9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9">#REF!</definedName>
    <definedName name="CURRENCY" localSheetId="0">#REF!</definedName>
    <definedName name="CURRENCY" localSheetId="1">#REF!</definedName>
    <definedName name="CURRENCY">#REF!</definedName>
    <definedName name="custo" localSheetId="9">#REF!</definedName>
    <definedName name="custo" localSheetId="0">#REF!</definedName>
    <definedName name="custo" localSheetId="1">#REF!</definedName>
    <definedName name="custo">#REF!</definedName>
    <definedName name="Custo_parcial" localSheetId="9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9">[12]Insumos!$E$625</definedName>
    <definedName name="cvi1_2">[15]Insumos!$E$625</definedName>
    <definedName name="cvi3_4" localSheetId="9">[12]Insumos!$E$626</definedName>
    <definedName name="cvi3_4">[15]Insumos!$E$626</definedName>
    <definedName name="cvp1_2" localSheetId="9">[12]Insumos!$E$624</definedName>
    <definedName name="cvp1_2">[15]Insumos!$E$624</definedName>
    <definedName name="cxc" localSheetId="9">[12]Insumos!$E$948</definedName>
    <definedName name="cxc">[15]Insumos!$E$948</definedName>
    <definedName name="cxcx" localSheetId="9">#REF!</definedName>
    <definedName name="cxcx" localSheetId="0">#REF!</definedName>
    <definedName name="cxcx" localSheetId="1">#REF!</definedName>
    <definedName name="cxcx">#REF!</definedName>
    <definedName name="cxcx_11" localSheetId="9">#REF!</definedName>
    <definedName name="cxcx_11" localSheetId="0">#REF!</definedName>
    <definedName name="cxcx_11" localSheetId="1">#REF!</definedName>
    <definedName name="cxcx_11">#REF!</definedName>
    <definedName name="cxin90x60" localSheetId="9">[12]Insumos!$E$725</definedName>
    <definedName name="cxin90x60">[15]Insumos!$E$725</definedName>
    <definedName name="cxp4x2" localSheetId="9">[12]Insumos!$E$495</definedName>
    <definedName name="cxp4x2">[15]Insumos!$E$495</definedName>
    <definedName name="cxp4x4" localSheetId="9">[12]Insumos!$E$496</definedName>
    <definedName name="cxp4x4">[15]Insumos!$E$496</definedName>
    <definedName name="cxz" localSheetId="9">#REF!</definedName>
    <definedName name="cxz" localSheetId="0">#REF!</definedName>
    <definedName name="cxz" localSheetId="1">#REF!</definedName>
    <definedName name="cxz">#REF!</definedName>
    <definedName name="cxz_11" localSheetId="9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9">#REF!</definedName>
    <definedName name="d" localSheetId="0">#REF!</definedName>
    <definedName name="d" localSheetId="1">#REF!</definedName>
    <definedName name="d">#REF!</definedName>
    <definedName name="D6I" localSheetId="9">#REF!</definedName>
    <definedName name="D6I" localSheetId="0">#REF!</definedName>
    <definedName name="D6I" localSheetId="1">#REF!</definedName>
    <definedName name="D6I">#REF!</definedName>
    <definedName name="D6P" localSheetId="9">#REF!</definedName>
    <definedName name="D6P" localSheetId="0">#REF!</definedName>
    <definedName name="D6P" localSheetId="1">#REF!</definedName>
    <definedName name="D6P">#REF!</definedName>
    <definedName name="D8I" localSheetId="9">#REF!</definedName>
    <definedName name="D8I" localSheetId="0">#REF!</definedName>
    <definedName name="D8I" localSheetId="1">#REF!</definedName>
    <definedName name="D8I">#REF!</definedName>
    <definedName name="D8P" localSheetId="9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9">#REF!</definedName>
    <definedName name="Data_Final" localSheetId="0">#REF!</definedName>
    <definedName name="Data_Final" localSheetId="1">#REF!</definedName>
    <definedName name="Data_Final">#REF!</definedName>
    <definedName name="Data_Início" localSheetId="9">#REF!</definedName>
    <definedName name="Data_Início" localSheetId="0">#REF!</definedName>
    <definedName name="Data_Início" localSheetId="1">#REF!</definedName>
    <definedName name="Data_Início">#REF!</definedName>
    <definedName name="database" localSheetId="9">#REF!</definedName>
    <definedName name="database" localSheetId="0">#REF!</definedName>
    <definedName name="database" localSheetId="1">#REF!</definedName>
    <definedName name="database">#REF!</definedName>
    <definedName name="database9" localSheetId="9">#REF!</definedName>
    <definedName name="database9" localSheetId="0">#REF!</definedName>
    <definedName name="database9" localSheetId="1">#REF!</definedName>
    <definedName name="database9">#REF!</definedName>
    <definedName name="daz" localSheetId="9">[12]Insumos!$E$384</definedName>
    <definedName name="daz">[15]Insumos!$E$384</definedName>
    <definedName name="dci1_2" localSheetId="9">[12]Insumos!$E$662</definedName>
    <definedName name="dci1_2">[15]Insumos!$E$662</definedName>
    <definedName name="dcr" localSheetId="9">[12]Insumos!$E$383</definedName>
    <definedName name="dcr">[15]Insumos!$E$383</definedName>
    <definedName name="ddd" localSheetId="9">[12]Insumos!$E$1070</definedName>
    <definedName name="ddd">[15]Insumos!$E$1070</definedName>
    <definedName name="deb" localSheetId="9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9">[43]memoria!$L$1</definedName>
    <definedName name="Dec_3">[44]memoria!$L$1</definedName>
    <definedName name="defensas" localSheetId="9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9">[12]Insumos!$E$1038</definedName>
    <definedName name="des">[15]Insumos!$E$1038</definedName>
    <definedName name="descida" localSheetId="9">[28]memoria!$I$361</definedName>
    <definedName name="descida">[29]memoria!$I$361</definedName>
    <definedName name="desconto">[18]TRECHOS!$P$23</definedName>
    <definedName name="desm" localSheetId="9">[12]Insumos!$E$957</definedName>
    <definedName name="desm">[15]Insumos!$E$957</definedName>
    <definedName name="Desmat_larg" localSheetId="9">[28]Peguntas!$B$5</definedName>
    <definedName name="Desmat_larg">[29]Peguntas!$B$5</definedName>
    <definedName name="DesmatLargPrev" localSheetId="9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9">[12]Insumos!$E$24</definedName>
    <definedName name="desp">[15]Insumos!$E$24</definedName>
    <definedName name="DESP.INDIRETAS" localSheetId="7">Plan1</definedName>
    <definedName name="DESP.INDIRETAS" localSheetId="9">Plan1</definedName>
    <definedName name="DESP.INDIRETAS" localSheetId="0">Plan1</definedName>
    <definedName name="DESP.INDIRETAS" localSheetId="1">Plan1</definedName>
    <definedName name="DESP.INDIRETAS">Plan1</definedName>
    <definedName name="despm" localSheetId="9">[12]Insumos!$E$25</definedName>
    <definedName name="despm">[15]Insumos!$E$25</definedName>
    <definedName name="DFFDGSADFHSAHADF" localSheetId="7">'DMT PEDRA'!DFFDGSADFHSAHADF</definedName>
    <definedName name="DFFDGSADFHSAHADF" localSheetId="9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9">[12]Insumos!$E$978</definedName>
    <definedName name="dft">[15]Insumos!$E$978</definedName>
    <definedName name="DGA" localSheetId="9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9">[12]Insumos!$E$165</definedName>
    <definedName name="dgd">[15]Insumos!$E$165</definedName>
    <definedName name="dgr" localSheetId="9">[12]Insumos!$E$164</definedName>
    <definedName name="dgr">[15]Insumos!$E$164</definedName>
    <definedName name="dgrn" localSheetId="9">[12]Insumos!$E$166</definedName>
    <definedName name="dgrn">[15]Insumos!$E$166</definedName>
    <definedName name="DIE" localSheetId="9">#REF!</definedName>
    <definedName name="DIE" localSheetId="0">#REF!</definedName>
    <definedName name="DIE" localSheetId="1">#REF!</definedName>
    <definedName name="DIE">#REF!</definedName>
    <definedName name="diesel" localSheetId="9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9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9">[28]Peguntas!$B$46</definedName>
    <definedName name="Diferenca">[29]Peguntas!$B$46</definedName>
    <definedName name="DJ" localSheetId="9">#REF!</definedName>
    <definedName name="DJ" localSheetId="0">#REF!</definedName>
    <definedName name="DJ" localSheetId="1">#REF!</definedName>
    <definedName name="DJ">#REF!</definedName>
    <definedName name="DKM" localSheetId="9">#REF!</definedName>
    <definedName name="DKM" localSheetId="0">#REF!</definedName>
    <definedName name="DKM" localSheetId="1">#REF!</definedName>
    <definedName name="DKM">#REF!</definedName>
    <definedName name="dmt" localSheetId="9">[20]Texto!$A$23</definedName>
    <definedName name="dmt">[19]Texto!$A$23</definedName>
    <definedName name="dmt_agua_01" localSheetId="9">[28]memoria!$G$71</definedName>
    <definedName name="dmt_agua_01">[29]memoria!$G$71</definedName>
    <definedName name="dmt_agua_02" localSheetId="9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9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9">[28]memoria!$G$123</definedName>
    <definedName name="dmt_jaz_01">[29]memoria!$G$123</definedName>
    <definedName name="dmt_jaz_02" localSheetId="9">[28]memoria!$G$149</definedName>
    <definedName name="dmt_jaz_02">[29]memoria!$G$149</definedName>
    <definedName name="dnit">[22]!dnit</definedName>
    <definedName name="Dom_Páscoa" hidden="1">#N/A</definedName>
    <definedName name="Drenagem2" localSheetId="9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9">[12]Insumos!$E$979</definedName>
    <definedName name="dtg">[15]Insumos!$E$979</definedName>
    <definedName name="dwg" localSheetId="9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9">#REF!</definedName>
    <definedName name="DXS_11" localSheetId="0">#REF!</definedName>
    <definedName name="DXS_11" localSheetId="1">#REF!</definedName>
    <definedName name="DXS_11">#REF!</definedName>
    <definedName name="E" localSheetId="7">Plan1</definedName>
    <definedName name="E" localSheetId="9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9">[12]Insumos!$E$305</definedName>
    <definedName name="eaa">[15]Insumos!$E$305</definedName>
    <definedName name="eaav" localSheetId="9">[12]Insumos!$E$306</definedName>
    <definedName name="eaav">[15]Insumos!$E$306</definedName>
    <definedName name="ECJ" localSheetId="9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9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9">[12]Insumos!$E$316</definedName>
    <definedName name="eem">[15]Insumos!$E$316</definedName>
    <definedName name="eimp" localSheetId="9">[12]Insumos!$E$890</definedName>
    <definedName name="eimp">[15]Insumos!$E$890</definedName>
    <definedName name="EJ" localSheetId="9">#REF!</definedName>
    <definedName name="EJ" localSheetId="0">#REF!</definedName>
    <definedName name="EJ" localSheetId="1">#REF!</definedName>
    <definedName name="EJ">#REF!</definedName>
    <definedName name="eja" localSheetId="9">[12]Insumos!$E$984</definedName>
    <definedName name="eja">[15]Insumos!$E$984</definedName>
    <definedName name="ejc" localSheetId="9">[12]Insumos!$E$983</definedName>
    <definedName name="ejc">[15]Insumos!$E$983</definedName>
    <definedName name="ejn" localSheetId="9">[12]Insumos!$E$881</definedName>
    <definedName name="ejn">[15]Insumos!$E$881</definedName>
    <definedName name="elb" localSheetId="9">[12]Insumos!$E$566</definedName>
    <definedName name="elb">[15]Insumos!$E$566</definedName>
    <definedName name="ele" localSheetId="9">[12]Insumos!$E$907</definedName>
    <definedName name="ele">[15]Insumos!$E$907</definedName>
    <definedName name="elet" localSheetId="9">[12]Insumos!$E$30</definedName>
    <definedName name="elet">[15]Insumos!$E$30</definedName>
    <definedName name="elev10" localSheetId="9">[12]Insumos!$E$990</definedName>
    <definedName name="elev10">[15]Insumos!$E$990</definedName>
    <definedName name="elev12" localSheetId="9">[12]Insumos!$E$991</definedName>
    <definedName name="elev12">[15]Insumos!$E$991</definedName>
    <definedName name="elev6" localSheetId="9">[12]Insumos!$E$988</definedName>
    <definedName name="elev6">[15]Insumos!$E$988</definedName>
    <definedName name="elev8" localSheetId="9">[12]Insumos!$E$989</definedName>
    <definedName name="elev8">[15]Insumos!$E$989</definedName>
    <definedName name="elevo" localSheetId="9">[12]Insumos!$E$1015</definedName>
    <definedName name="elevo">[15]Insumos!$E$1015</definedName>
    <definedName name="elr1\2">[16]INSUMOS!$E$159</definedName>
    <definedName name="elr1_2" localSheetId="9">[12]Insumos!$E$527</definedName>
    <definedName name="elr1_2">[15]Insumos!$E$527</definedName>
    <definedName name="elr11_2" localSheetId="9">[12]Insumos!$E$531</definedName>
    <definedName name="elr11_2">[15]Insumos!$E$531</definedName>
    <definedName name="elr11_4" localSheetId="9">[12]Insumos!$E$530</definedName>
    <definedName name="elr11_4">[15]Insumos!$E$530</definedName>
    <definedName name="elr3_4" localSheetId="9">[12]Insumos!$E$528</definedName>
    <definedName name="elr3_4">[15]Insumos!$E$528</definedName>
    <definedName name="elv20x20x7" localSheetId="9">[12]Insumos!$E$838</definedName>
    <definedName name="elv20x20x7">[15]Insumos!$E$838</definedName>
    <definedName name="elv25x25" localSheetId="9">[12]Insumos!$E$836</definedName>
    <definedName name="elv25x25">[15]Insumos!$E$836</definedName>
    <definedName name="elv50x40" localSheetId="9">[12]Insumos!$E$834</definedName>
    <definedName name="elv50x40">[15]Insumos!$E$834</definedName>
    <definedName name="elv50x50" localSheetId="9">[12]Insumos!$E$835</definedName>
    <definedName name="elv50x50">[15]Insumos!$E$835</definedName>
    <definedName name="elv50x50x7" localSheetId="9">[12]Insumos!$E$837</definedName>
    <definedName name="elv50x50x7">[15]Insumos!$E$837</definedName>
    <definedName name="emm" localSheetId="9">[12]Insumos!$E$317</definedName>
    <definedName name="emm">[15]Insumos!$E$317</definedName>
    <definedName name="EmpolPrev" localSheetId="9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9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9">[12]Insumos!$E$18</definedName>
    <definedName name="enc">[15]Insumos!$E$18</definedName>
    <definedName name="ENE" localSheetId="9">#REF!</definedName>
    <definedName name="ENE" localSheetId="0">#REF!</definedName>
    <definedName name="ENE" localSheetId="1">#REF!</definedName>
    <definedName name="ENE">#REF!</definedName>
    <definedName name="eng" localSheetId="9">[12]Insumos!$E$21</definedName>
    <definedName name="eng">[15]Insumos!$E$21</definedName>
    <definedName name="eng1_2" localSheetId="9">[12]Insumos!$E$657</definedName>
    <definedName name="eng1_2">[15]Insumos!$E$657</definedName>
    <definedName name="eng3_4" localSheetId="9">[12]Insumos!$E$658</definedName>
    <definedName name="eng3_4">[15]Insumos!$E$658</definedName>
    <definedName name="engenc" localSheetId="9">#REF!</definedName>
    <definedName name="engenc" localSheetId="0">#REF!</definedName>
    <definedName name="engenc" localSheetId="1">#REF!</definedName>
    <definedName name="engenc">#REF!</definedName>
    <definedName name="engm" localSheetId="9">[12]Insumos!$E$22</definedName>
    <definedName name="engm">[15]Insumos!$E$22</definedName>
    <definedName name="entrada" localSheetId="9">[28]memoria!$H$361</definedName>
    <definedName name="entrada">[29]memoria!$H$361</definedName>
    <definedName name="epm" localSheetId="9">[12]Insumos!$E$880</definedName>
    <definedName name="epm">[15]Insumos!$E$880</definedName>
    <definedName name="epm2.5">[16]INSUMOS!$E$173</definedName>
    <definedName name="equip" localSheetId="9">#REF!</definedName>
    <definedName name="equip" localSheetId="0">#REF!</definedName>
    <definedName name="equip" localSheetId="1">#REF!</definedName>
    <definedName name="equip">#REF!</definedName>
    <definedName name="equipamento" localSheetId="9">#REF!</definedName>
    <definedName name="equipamento" localSheetId="0">#REF!</definedName>
    <definedName name="equipamento" localSheetId="1">#REF!</definedName>
    <definedName name="equipamento">#REF!</definedName>
    <definedName name="erm" localSheetId="9">[12]Insumos!$E$307</definedName>
    <definedName name="erm">[15]Insumos!$E$307</definedName>
    <definedName name="erp" localSheetId="9">[12]Insumos!$E$1045</definedName>
    <definedName name="erp">[15]Insumos!$E$1045</definedName>
    <definedName name="esc1.1000" localSheetId="9">[12]Insumos!$E$1058</definedName>
    <definedName name="esc1.1000">[15]Insumos!$E$1058</definedName>
    <definedName name="esc1.200" localSheetId="9">[12]Insumos!$E$1054</definedName>
    <definedName name="esc1.200">[15]Insumos!$E$1054</definedName>
    <definedName name="esc1.400" localSheetId="9">[12]Insumos!$E$1055</definedName>
    <definedName name="esc1.400">[15]Insumos!$E$1055</definedName>
    <definedName name="esc1.50" localSheetId="9">[12]Insumos!$E$1053</definedName>
    <definedName name="esc1.50">[15]Insumos!$E$1053</definedName>
    <definedName name="esc1.600" localSheetId="9">[12]Insumos!$E$1056</definedName>
    <definedName name="esc1.600">[15]Insumos!$E$1056</definedName>
    <definedName name="esc1.800" localSheetId="9">[12]Insumos!$E$1057</definedName>
    <definedName name="esc1.800">[15]Insumos!$E$1057</definedName>
    <definedName name="esc2.50" localSheetId="9">[12]Insumos!$E$1051</definedName>
    <definedName name="esc2.50">[15]Insumos!$E$1051</definedName>
    <definedName name="esco" localSheetId="9">#REF!</definedName>
    <definedName name="esco" localSheetId="0">#REF!</definedName>
    <definedName name="esco" localSheetId="1">#REF!</definedName>
    <definedName name="esco">#REF!</definedName>
    <definedName name="esm" localSheetId="9">[12]Insumos!$E$216</definedName>
    <definedName name="esm">[15]Insumos!$E$216</definedName>
    <definedName name="ESPRGI" localSheetId="9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9">[12]Insumos!$E$212</definedName>
    <definedName name="est1.5">[15]Insumos!$E$212</definedName>
    <definedName name="estensao_terra">'[26]Memoria area'!$G$76</definedName>
    <definedName name="ETAPA" localSheetId="8">[30]COMPRAS!$B$5</definedName>
    <definedName name="ETAPA">[47]CPU!$O$3</definedName>
    <definedName name="EXA" localSheetId="9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9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9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9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9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9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9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9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7">#REF!</definedName>
    <definedName name="Excel_BuiltIn_Print_Area_15_1" localSheetId="9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9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9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9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9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9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9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9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9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9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9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9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9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9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9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9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9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9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9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9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9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9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9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9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9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9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9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9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9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9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9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9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7">#REF!</definedName>
    <definedName name="Excel_BuiltIn_Print_Area_3_1_1_1_1_1_1_1_1_1_11" localSheetId="9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9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9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9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9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9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9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9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9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9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9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9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9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7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9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9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9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9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9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9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9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9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9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9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9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9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9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9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7">#REF!</definedName>
    <definedName name="Excel_BuiltIn_Print_Titles_15_1" localSheetId="9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9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9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9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9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9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9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9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9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9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9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9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9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9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9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9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9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9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9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9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9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9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9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9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9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9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9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9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9">#REF!</definedName>
    <definedName name="exe" localSheetId="0">#REF!</definedName>
    <definedName name="exe" localSheetId="1">#REF!</definedName>
    <definedName name="exe">#REF!</definedName>
    <definedName name="exm" localSheetId="9">[12]Insumos!$E$1001</definedName>
    <definedName name="exm">[15]Insumos!$E$1001</definedName>
    <definedName name="exp" localSheetId="9">[12]Insumos!$E$1040</definedName>
    <definedName name="exp">[15]Insumos!$E$1040</definedName>
    <definedName name="ext" localSheetId="9">#REF!</definedName>
    <definedName name="ext" localSheetId="0">#REF!</definedName>
    <definedName name="ext" localSheetId="1">#REF!</definedName>
    <definedName name="ext">#REF!</definedName>
    <definedName name="Ext_pista_prev" localSheetId="9">[28]Peguntas!$B$2</definedName>
    <definedName name="Ext_pista_prev">[29]Peguntas!$B$2</definedName>
    <definedName name="Ext_pista_revis" localSheetId="9">[28]Peguntas!$B$3</definedName>
    <definedName name="Ext_pista_revis">[29]Peguntas!$B$3</definedName>
    <definedName name="Ext_rev" localSheetId="9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9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7">'DMT PEDRA'!Extenso</definedName>
    <definedName name="Extenso" localSheetId="9">RELEV!Extenso</definedName>
    <definedName name="Extenso" localSheetId="0">#N/A</definedName>
    <definedName name="Extenso" localSheetId="1">#N/A</definedName>
    <definedName name="Extenso">#N/A</definedName>
    <definedName name="face" localSheetId="9">[12]Insumos!$E$526</definedName>
    <definedName name="face">[15]Insumos!$E$526</definedName>
    <definedName name="fad2x10" localSheetId="9">[12]Insumos!$E$882</definedName>
    <definedName name="fad2x10">[15]Insumos!$E$882</definedName>
    <definedName name="fapi" localSheetId="9">[12]Insumos!$E$525</definedName>
    <definedName name="fapi">[15]Insumos!$E$525</definedName>
    <definedName name="FATURAMENTO">#N/A</definedName>
    <definedName name="fc1a" localSheetId="9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9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9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9">#REF!</definedName>
    <definedName name="fcd" localSheetId="0">#REF!</definedName>
    <definedName name="fcd" localSheetId="1">#REF!</definedName>
    <definedName name="fcd">#REF!</definedName>
    <definedName name="fcd_11" localSheetId="9">#REF!</definedName>
    <definedName name="fcd_11" localSheetId="0">#REF!</definedName>
    <definedName name="fcd_11" localSheetId="1">#REF!</definedName>
    <definedName name="fcd_11">#REF!</definedName>
    <definedName name="fce" localSheetId="9">[12]Insumos!$E$559</definedName>
    <definedName name="fce">[15]Insumos!$E$559</definedName>
    <definedName name="fcm" localSheetId="9">[12]Insumos!$E$225</definedName>
    <definedName name="fcm">[15]Insumos!$E$225</definedName>
    <definedName name="fcpr" localSheetId="9">[12]Insumos!$E$120</definedName>
    <definedName name="fcpr">[15]Insumos!$E$120</definedName>
    <definedName name="fds" localSheetId="9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9">[12]Insumos!$E$110</definedName>
    <definedName name="fer">[15]Insumos!$E$110</definedName>
    <definedName name="FFFFFF" localSheetId="9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9">[12]Insumos!$E$195</definedName>
    <definedName name="fgl">[15]Insumos!$E$195</definedName>
    <definedName name="fglr" localSheetId="9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9">[12]Insumos!$E$664</definedName>
    <definedName name="fili">[15]Insumos!$E$664</definedName>
    <definedName name="filp" localSheetId="9">[12]Insumos!$E$663</definedName>
    <definedName name="filp">[15]Insumos!$E$663</definedName>
    <definedName name="finan_t" localSheetId="9">[28]Peguntas!$B$50</definedName>
    <definedName name="finan_t">[29]Peguntas!$B$50</definedName>
    <definedName name="fioa4" localSheetId="9">[12]Insumos!$E$522</definedName>
    <definedName name="fioa4">[15]Insumos!$E$522</definedName>
    <definedName name="fioa6" localSheetId="9">[12]Insumos!$E$523</definedName>
    <definedName name="fioa6">[15]Insumos!$E$523</definedName>
    <definedName name="fiom" localSheetId="9">[12]Insumos!$E$524</definedName>
    <definedName name="fiom">[15]Insumos!$E$524</definedName>
    <definedName name="fiot2x0.6" localSheetId="9">[12]Insumos!$E$520</definedName>
    <definedName name="fiot2x0.6">[15]Insumos!$E$520</definedName>
    <definedName name="fiot4x0.6" localSheetId="9">[12]Insumos!$E$521</definedName>
    <definedName name="fiot4x0.6">[15]Insumos!$E$521</definedName>
    <definedName name="fluxo" localSheetId="9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8">[30]DADOS!$E$5</definedName>
    <definedName name="FOLHA">[47]DADOS!$E$5</definedName>
    <definedName name="FONTE" localSheetId="8">[30]DADOS!$B$5</definedName>
    <definedName name="FONTE">[32]DADOS!$B$5</definedName>
    <definedName name="For_qd_cs" localSheetId="9">[51]Parametros!$C$4</definedName>
    <definedName name="For_qd_cs">[52]Parametros!$C$4</definedName>
    <definedName name="For_qd_tx" localSheetId="9">[51]Parametros!$B$4</definedName>
    <definedName name="For_qd_tx">[52]Parametros!$B$4</definedName>
    <definedName name="fpvc" localSheetId="9">[12]Insumos!$E$198</definedName>
    <definedName name="fpvc">[15]Insumos!$E$198</definedName>
    <definedName name="frc" localSheetId="9">[12]Insumos!$E$377</definedName>
    <definedName name="frc">[15]Insumos!$E$377</definedName>
    <definedName name="fri" localSheetId="9">[12]Insumos!$E$157</definedName>
    <definedName name="fri">[15]Insumos!$E$157</definedName>
    <definedName name="frio" localSheetId="9">#REF!</definedName>
    <definedName name="frio" localSheetId="0">#REF!</definedName>
    <definedName name="frio" localSheetId="1">#REF!</definedName>
    <definedName name="frio">#REF!</definedName>
    <definedName name="frp" localSheetId="9">[12]Insumos!$E$194</definedName>
    <definedName name="frp">[15]Insumos!$E$194</definedName>
    <definedName name="FS" localSheetId="9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9">[12]Insumos!$E$197</definedName>
    <definedName name="ftp">[15]Insumos!$E$197</definedName>
    <definedName name="fuel" localSheetId="9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9">#REF!</definedName>
    <definedName name="G" localSheetId="0">#REF!</definedName>
    <definedName name="G" localSheetId="1">#REF!</definedName>
    <definedName name="G">#REF!</definedName>
    <definedName name="GAS" localSheetId="9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9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9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9">[12]Insumos!$E$361</definedName>
    <definedName name="gml">[15]Insumos!$E$361</definedName>
    <definedName name="gon" localSheetId="9">[12]Insumos!$E$382</definedName>
    <definedName name="gon">[15]Insumos!$E$382</definedName>
    <definedName name="graf" localSheetId="9">[12]Insumos!$E$90</definedName>
    <definedName name="graf">[12]Insumos!$E$90</definedName>
    <definedName name="GRDI" localSheetId="9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9">[12]Insumos!$E$308</definedName>
    <definedName name="grfm">[15]Insumos!$E$308</definedName>
    <definedName name="grfm160" localSheetId="9">[12]Insumos!$E$309</definedName>
    <definedName name="grfm160">[15]Insumos!$E$309</definedName>
    <definedName name="grfm230" localSheetId="9">[12]Insumos!$E$310</definedName>
    <definedName name="grfm230">[15]Insumos!$E$310</definedName>
    <definedName name="GRI" localSheetId="9">#REF!</definedName>
    <definedName name="GRI" localSheetId="0">#REF!</definedName>
    <definedName name="GRI" localSheetId="1">#REF!</definedName>
    <definedName name="GRI">#REF!</definedName>
    <definedName name="grm" localSheetId="9">[12]Insumos!$E$138</definedName>
    <definedName name="grm">[15]Insumos!$E$138</definedName>
    <definedName name="GRP" localSheetId="9">#REF!</definedName>
    <definedName name="GRP" localSheetId="0">#REF!</definedName>
    <definedName name="GRP" localSheetId="1">#REF!</definedName>
    <definedName name="GRP">#REF!</definedName>
    <definedName name="grx" localSheetId="9">[12]Insumos!$E$910</definedName>
    <definedName name="grx">[15]Insumos!$E$910</definedName>
    <definedName name="gvc" localSheetId="9">#REF!</definedName>
    <definedName name="gvc" localSheetId="0">#REF!</definedName>
    <definedName name="gvc" localSheetId="1">#REF!</definedName>
    <definedName name="gvc">#REF!</definedName>
    <definedName name="gvc_11" localSheetId="9">#REF!</definedName>
    <definedName name="gvc_11" localSheetId="0">#REF!</definedName>
    <definedName name="gvc_11" localSheetId="1">#REF!</definedName>
    <definedName name="gvc_11">#REF!</definedName>
    <definedName name="hi" localSheetId="9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9">#REF!</definedName>
    <definedName name="HJN_11" localSheetId="0">#REF!</definedName>
    <definedName name="HJN_11" localSheetId="1">#REF!</definedName>
    <definedName name="HJN_11">#REF!</definedName>
    <definedName name="hora" localSheetId="9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7" hidden="1">{"'Índice'!$A$1:$K$49"}</definedName>
    <definedName name="HTML_Control" localSheetId="9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9">#REF!</definedName>
    <definedName name="IM" localSheetId="0">#REF!</definedName>
    <definedName name="IM" localSheetId="1">#REF!</definedName>
    <definedName name="IM">#REF!</definedName>
    <definedName name="IMP" localSheetId="9">#REF!</definedName>
    <definedName name="IMP" localSheetId="0">#REF!</definedName>
    <definedName name="IMP" localSheetId="1">#REF!</definedName>
    <definedName name="IMP">#REF!</definedName>
    <definedName name="IMP_2" localSheetId="9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9">[28]Peguntas!$B$23</definedName>
    <definedName name="Imprimacao_larg">[29]Peguntas!$B$23</definedName>
    <definedName name="Imprimacao_m2" localSheetId="9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7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9">[12]Insumos!$E$554</definedName>
    <definedName name="int">[15]Insumos!$E$554</definedName>
    <definedName name="inte" localSheetId="9">[12]Insumos!$E$553</definedName>
    <definedName name="inte">[15]Insumos!$E$553</definedName>
    <definedName name="ipc" localSheetId="9">[12]Insumos!$E$440</definedName>
    <definedName name="ipc">[15]Insumos!$E$440</definedName>
    <definedName name="ipf" localSheetId="9">[12]Insumos!$E$441</definedName>
    <definedName name="ipf">[15]Insumos!$E$441</definedName>
    <definedName name="Item" localSheetId="9">#REF!</definedName>
    <definedName name="Item" localSheetId="0">#REF!</definedName>
    <definedName name="Item" localSheetId="1">#REF!</definedName>
    <definedName name="Item">#REF!</definedName>
    <definedName name="ittp1" localSheetId="9">[12]Insumos!$E$477</definedName>
    <definedName name="ittp1">[15]Insumos!$E$477</definedName>
    <definedName name="itu" localSheetId="9">[12]Insumos!$E$469</definedName>
    <definedName name="itu">[15]Insumos!$E$469</definedName>
    <definedName name="itup1" localSheetId="9">[12]Insumos!$E$473</definedName>
    <definedName name="itup1">[15]Insumos!$E$473</definedName>
    <definedName name="itup2" localSheetId="9">[12]Insumos!$E$474</definedName>
    <definedName name="itup2">[15]Insumos!$E$474</definedName>
    <definedName name="itup3" localSheetId="9">[12]Insumos!$E$475</definedName>
    <definedName name="itup3">[15]Insumos!$E$475</definedName>
    <definedName name="j" localSheetId="9">#REF!</definedName>
    <definedName name="j" localSheetId="0">#REF!</definedName>
    <definedName name="j" localSheetId="1">#REF!</definedName>
    <definedName name="j">#REF!</definedName>
    <definedName name="jaav" localSheetId="9">[12]Insumos!$E$323</definedName>
    <definedName name="jaav">[15]Insumos!$E$323</definedName>
    <definedName name="jaav110x110" localSheetId="9">[12]Insumos!$E$327</definedName>
    <definedName name="jaav110x110">[15]Insumos!$E$327</definedName>
    <definedName name="jaav130x110" localSheetId="9">[12]Insumos!$E$328</definedName>
    <definedName name="jaav130x110">[15]Insumos!$E$328</definedName>
    <definedName name="jaav30x110" localSheetId="9">[12]Insumos!$E$325</definedName>
    <definedName name="jaav30x110">[15]Insumos!$E$325</definedName>
    <definedName name="jaav45x110" localSheetId="9">[12]Insumos!$E$326</definedName>
    <definedName name="jaav45x110">[15]Insumos!$E$326</definedName>
    <definedName name="jaav80x40" localSheetId="9">[12]Insumos!$E$324</definedName>
    <definedName name="jaav80x40">[15]Insumos!$E$324</definedName>
    <definedName name="jaf" localSheetId="9">[12]Insumos!$E$320</definedName>
    <definedName name="jaf">[15]Insumos!$E$320</definedName>
    <definedName name="jdp" localSheetId="9">[12]Insumos!$E$1069</definedName>
    <definedName name="jdp">[15]Insumos!$E$1069</definedName>
    <definedName name="jef" localSheetId="9">[12]Insumos!$E$322</definedName>
    <definedName name="jef">[15]Insumos!$E$322</definedName>
    <definedName name="jfr100x110" localSheetId="9">[12]Insumos!$E$321</definedName>
    <definedName name="jfr100x110">[15]Insumos!$E$321</definedName>
    <definedName name="jla1\220">[16]INSUMOS!$E$121</definedName>
    <definedName name="jla1_220" localSheetId="9">[12]Insumos!$E$601</definedName>
    <definedName name="jla1_220">[15]Insumos!$E$601</definedName>
    <definedName name="jmv" localSheetId="9">[12]Insumos!$E$329</definedName>
    <definedName name="jmv">[15]Insumos!$E$329</definedName>
    <definedName name="jmv110x110" localSheetId="9">[12]Insumos!$E$333</definedName>
    <definedName name="jmv110x110">[15]Insumos!$E$333</definedName>
    <definedName name="jmv130x110" localSheetId="9">[12]Insumos!$E$334</definedName>
    <definedName name="jmv130x110">[15]Insumos!$E$334</definedName>
    <definedName name="jmv30x110" localSheetId="9">[12]Insumos!$E$331</definedName>
    <definedName name="jmv30x110">[15]Insumos!$E$331</definedName>
    <definedName name="jmv45x110" localSheetId="9">[12]Insumos!$E$332</definedName>
    <definedName name="jmv45x110">[15]Insumos!$E$332</definedName>
    <definedName name="jmv80x40" localSheetId="9">[12]Insumos!$E$330</definedName>
    <definedName name="jmv80x40">[15]Insumos!$E$330</definedName>
    <definedName name="jpim" localSheetId="9">[12]Insumos!$E$335</definedName>
    <definedName name="jpim">[15]Insumos!$E$335</definedName>
    <definedName name="JRS" localSheetId="9">#REF!</definedName>
    <definedName name="JRS" localSheetId="0">#REF!</definedName>
    <definedName name="JRS" localSheetId="1">#REF!</definedName>
    <definedName name="JRS">#REF!</definedName>
    <definedName name="jtp1.5x3" localSheetId="9">[12]Insumos!$E$967</definedName>
    <definedName name="jtp1.5x3">[15]Insumos!$E$967</definedName>
    <definedName name="jtp2x3" localSheetId="9">[12]Insumos!$E$966</definedName>
    <definedName name="jtp2x3">[15]Insumos!$E$966</definedName>
    <definedName name="jvm100x110" localSheetId="9">[12]Insumos!$E$359</definedName>
    <definedName name="jvm100x110">[15]Insumos!$E$359</definedName>
    <definedName name="jvm180x110" localSheetId="9">[12]Insumos!$E$360</definedName>
    <definedName name="jvm180x110">[15]Insumos!$E$360</definedName>
    <definedName name="jvtf130x105" localSheetId="9">[12]Insumos!$E$365</definedName>
    <definedName name="jvtf130x105">[15]Insumos!$E$365</definedName>
    <definedName name="jvtf135x50" localSheetId="9">[12]Insumos!$E$366</definedName>
    <definedName name="jvtf135x50">[15]Insumos!$E$366</definedName>
    <definedName name="jvtt130x105" localSheetId="9">[12]Insumos!$E$367</definedName>
    <definedName name="jvtt130x105">[15]Insumos!$E$367</definedName>
    <definedName name="jvtt135x50" localSheetId="9">[12]Insumos!$E$364</definedName>
    <definedName name="jvtt135x50">[15]Insumos!$E$364</definedName>
    <definedName name="k" localSheetId="9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9">[12]Insumos!$E$594</definedName>
    <definedName name="klar">[15]Insumos!$E$594</definedName>
    <definedName name="km" localSheetId="9">#REF!</definedName>
    <definedName name="km" localSheetId="0">#REF!</definedName>
    <definedName name="km" localSheetId="1">#REF!</definedName>
    <definedName name="km">#REF!</definedName>
    <definedName name="KM.406.407" localSheetId="9">#REF!</definedName>
    <definedName name="KM.406.407" localSheetId="0">#REF!</definedName>
    <definedName name="KM.406.407" localSheetId="1">#REF!</definedName>
    <definedName name="KM.406.407">#REF!</definedName>
    <definedName name="kwh" localSheetId="9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9">[12]Insumos!$E$139</definedName>
    <definedName name="ladh1">[15]Insumos!$E$139</definedName>
    <definedName name="ladh2" localSheetId="9">[12]Insumos!$E$140</definedName>
    <definedName name="ladh2">[15]Insumos!$E$140</definedName>
    <definedName name="ladh3" localSheetId="9">[12]Insumos!$E$141</definedName>
    <definedName name="ladh3">[15]Insumos!$E$141</definedName>
    <definedName name="LAG" localSheetId="9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9">#REF!</definedName>
    <definedName name="LDI" localSheetId="0">#REF!</definedName>
    <definedName name="LDI" localSheetId="1">#REF!</definedName>
    <definedName name="LDI">#REF!</definedName>
    <definedName name="ldr25x20" localSheetId="9">#REF!</definedName>
    <definedName name="ldr25x20" localSheetId="0">#REF!</definedName>
    <definedName name="ldr25x20" localSheetId="1">#REF!</definedName>
    <definedName name="ldr25x20">#REF!</definedName>
    <definedName name="ldr32x20" localSheetId="9">#REF!</definedName>
    <definedName name="ldr32x20" localSheetId="0">#REF!</definedName>
    <definedName name="ldr32x20" localSheetId="1">#REF!</definedName>
    <definedName name="ldr32x20">#REF!</definedName>
    <definedName name="ldr32x25" localSheetId="9">#REF!</definedName>
    <definedName name="ldr32x25" localSheetId="0">#REF!</definedName>
    <definedName name="ldr32x25" localSheetId="1">#REF!</definedName>
    <definedName name="ldr32x25">#REF!</definedName>
    <definedName name="LEI" localSheetId="8">[30]DADOS!$B$9</definedName>
    <definedName name="LEI">[32]DADOS!$H$5</definedName>
    <definedName name="lfl2x40" localSheetId="9">[12]Insumos!$E$458</definedName>
    <definedName name="lfl2x40">[15]Insumos!$E$458</definedName>
    <definedName name="liga1" localSheetId="9">#REF!</definedName>
    <definedName name="liga1" localSheetId="0">#REF!</definedName>
    <definedName name="liga1" localSheetId="1">#REF!</definedName>
    <definedName name="liga1">#REF!</definedName>
    <definedName name="liga2" localSheetId="9">#REF!</definedName>
    <definedName name="liga2" localSheetId="0">#REF!</definedName>
    <definedName name="liga2" localSheetId="1">#REF!</definedName>
    <definedName name="liga2">#REF!</definedName>
    <definedName name="liga3" localSheetId="9">#REF!</definedName>
    <definedName name="liga3" localSheetId="0">#REF!</definedName>
    <definedName name="liga3" localSheetId="1">#REF!</definedName>
    <definedName name="liga3">#REF!</definedName>
    <definedName name="lige1" localSheetId="9">#REF!</definedName>
    <definedName name="lige1" localSheetId="0">#REF!</definedName>
    <definedName name="lige1" localSheetId="1">#REF!</definedName>
    <definedName name="lige1">#REF!</definedName>
    <definedName name="lige2" localSheetId="9">#REF!</definedName>
    <definedName name="lige2" localSheetId="0">#REF!</definedName>
    <definedName name="lige2" localSheetId="1">#REF!</definedName>
    <definedName name="lige2">#REF!</definedName>
    <definedName name="lige3" localSheetId="9">#REF!</definedName>
    <definedName name="lige3" localSheetId="0">#REF!</definedName>
    <definedName name="lige3" localSheetId="1">#REF!</definedName>
    <definedName name="lige3">#REF!</definedName>
    <definedName name="LILASDRENA" localSheetId="9">#REF!</definedName>
    <definedName name="LILASDRENA" localSheetId="0">#REF!</definedName>
    <definedName name="LILASDRENA" localSheetId="1">#REF!</definedName>
    <definedName name="LILASDRENA">#REF!</definedName>
    <definedName name="lim" localSheetId="9">[12]Insumos!$E$1039</definedName>
    <definedName name="lim">[15]Insumos!$E$1039</definedName>
    <definedName name="limcount" hidden="1">1</definedName>
    <definedName name="liquida">[24]medicao!$L$86</definedName>
    <definedName name="lix" localSheetId="9">[12]Insumos!$E$952</definedName>
    <definedName name="lix">[15]Insumos!$E$952</definedName>
    <definedName name="lkj" localSheetId="9">#REF!</definedName>
    <definedName name="lkj" localSheetId="0">#REF!</definedName>
    <definedName name="lkj" localSheetId="1">#REF!</definedName>
    <definedName name="lkj">#REF!</definedName>
    <definedName name="llb" localSheetId="9">[12]Insumos!$E$758</definedName>
    <definedName name="llb">[15]Insumos!$E$758</definedName>
    <definedName name="llbcs" localSheetId="9">[12]Insumos!$E$759</definedName>
    <definedName name="llbcs">[15]Insumos!$E$759</definedName>
    <definedName name="lnm" localSheetId="9">[12]Insumos!$E$232</definedName>
    <definedName name="lnm">[15]Insumos!$E$232</definedName>
    <definedName name="Local" hidden="1">""</definedName>
    <definedName name="lpb" localSheetId="9">[12]Insumos!$E$757</definedName>
    <definedName name="lpb">[15]Insumos!$E$757</definedName>
    <definedName name="lpfl20" localSheetId="9">[12]Insumos!$E$452</definedName>
    <definedName name="lpfl20">[15]Insumos!$E$452</definedName>
    <definedName name="lpfl40" localSheetId="9">[12]Insumos!$E$451</definedName>
    <definedName name="lpfl40">[15]Insumos!$E$451</definedName>
    <definedName name="lpm8f" localSheetId="9">[12]Insumos!$E$191</definedName>
    <definedName name="lpm8f">[15]Insumos!$E$191</definedName>
    <definedName name="lpm8p" localSheetId="9">[12]Insumos!$E$192</definedName>
    <definedName name="lpm8p">[15]Insumos!$E$192</definedName>
    <definedName name="lpmp" localSheetId="9">[12]Insumos!$E$193</definedName>
    <definedName name="lpmp">[15]Insumos!$E$193</definedName>
    <definedName name="LRANJA">'[56]CUSTO ZONA SUL'!$A$3:$N$21</definedName>
    <definedName name="LS" localSheetId="9">#REF!</definedName>
    <definedName name="LS" localSheetId="0">#REF!</definedName>
    <definedName name="LS" localSheetId="1">#REF!</definedName>
    <definedName name="LS">#REF!</definedName>
    <definedName name="LSO" localSheetId="9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9">#REF!</definedName>
    <definedName name="LSOP" localSheetId="0">#REF!</definedName>
    <definedName name="LSOP" localSheetId="1">#REF!</definedName>
    <definedName name="LSOP">#REF!</definedName>
    <definedName name="lta" localSheetId="9">[12]Insumos!$E$945</definedName>
    <definedName name="lta">[15]Insumos!$E$945</definedName>
    <definedName name="lub" localSheetId="9">[12]Insumos!$E$909</definedName>
    <definedName name="lub">[15]Insumos!$E$909</definedName>
    <definedName name="luv" localSheetId="9">[12]Insumos!$E$985</definedName>
    <definedName name="luv">[15]Insumos!$E$985</definedName>
    <definedName name="lvg12050\1">[16]INSUMOS!$E$149</definedName>
    <definedName name="lvp1\2">[16]INSUMOS!$E$170</definedName>
    <definedName name="lvp1_2" localSheetId="9">[12]Insumos!$E$668</definedName>
    <definedName name="lvp1_2">[15]Insumos!$E$668</definedName>
    <definedName name="lxa" localSheetId="9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9">#REF!</definedName>
    <definedName name="MAAUQ" localSheetId="0">#REF!</definedName>
    <definedName name="MAAUQ" localSheetId="1">#REF!</definedName>
    <definedName name="MAAUQ">#REF!</definedName>
    <definedName name="mad" localSheetId="9">[12]Insumos!$E$227</definedName>
    <definedName name="mad">[15]Insumos!$E$227</definedName>
    <definedName name="mao_de_obra" localSheetId="9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9">[12]Insumos!$E$859</definedName>
    <definedName name="map">[15]Insumos!$E$859</definedName>
    <definedName name="mas" localSheetId="9">[12]Insumos!$E$48</definedName>
    <definedName name="mas">[15]Insumos!$E$48</definedName>
    <definedName name="material" localSheetId="9">#REF!</definedName>
    <definedName name="material" localSheetId="0">#REF!</definedName>
    <definedName name="material" localSheetId="1">#REF!</definedName>
    <definedName name="material">#REF!</definedName>
    <definedName name="matex" localSheetId="9">[12]Insumos!$E$1066</definedName>
    <definedName name="matex">[15]Insumos!$E$1066</definedName>
    <definedName name="MBBI" localSheetId="9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9">[12]Insumos!$E$860</definedName>
    <definedName name="mbo">[15]Insumos!$E$860</definedName>
    <definedName name="mbp" localSheetId="9">[12]Insumos!$E$858</definedName>
    <definedName name="mbp">[15]Insumos!$E$858</definedName>
    <definedName name="mdn">[16]INSUMOS!$E$104</definedName>
    <definedName name="mdoinstal" localSheetId="9">#REF!</definedName>
    <definedName name="mdoinstal" localSheetId="0">#REF!</definedName>
    <definedName name="mdoinstal" localSheetId="1">#REF!</definedName>
    <definedName name="mdoinstal">#REF!</definedName>
    <definedName name="MED" localSheetId="9">#REF!</definedName>
    <definedName name="MED" localSheetId="0">#REF!</definedName>
    <definedName name="MED" localSheetId="1">#REF!</definedName>
    <definedName name="MED">#REF!</definedName>
    <definedName name="Medição" localSheetId="9">#REF!</definedName>
    <definedName name="Medição" localSheetId="0">#REF!</definedName>
    <definedName name="Medição" localSheetId="1">#REF!</definedName>
    <definedName name="Medição">#REF!</definedName>
    <definedName name="memori" localSheetId="7">'DMT PEDRA'!memori</definedName>
    <definedName name="memori" localSheetId="9">RELEV!memori</definedName>
    <definedName name="memori" localSheetId="0">#N/A</definedName>
    <definedName name="memori" localSheetId="1">#N/A</definedName>
    <definedName name="memori">#N/A</definedName>
    <definedName name="MEMORIA" localSheetId="7">'DMT PEDRA'!MEMORIA</definedName>
    <definedName name="MEMORIA" localSheetId="9">RELEV!MEMORIA</definedName>
    <definedName name="MEMORIA" localSheetId="0">#N/A</definedName>
    <definedName name="MEMORIA" localSheetId="1">#N/A</definedName>
    <definedName name="MEMORIA">#N/A</definedName>
    <definedName name="memoria_brita" localSheetId="7">[26]MEM!#REF!</definedName>
    <definedName name="memoria_brita" localSheetId="9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9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7">[26]MEM!#REF!</definedName>
    <definedName name="memoria_filler" localSheetId="9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7">[26]MEM!#REF!</definedName>
    <definedName name="memoria_pintura" localSheetId="9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9">[58]memoria!$N$1</definedName>
    <definedName name="memoria_qdade">[59]memoria!$N$1</definedName>
    <definedName name="memoria_quant" localSheetId="9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7">[26]MEM!#REF!</definedName>
    <definedName name="memoria_trans_brita" localSheetId="9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9">[12]Insumos!$E$726</definedName>
    <definedName name="mfgi11_2">[15]Insumos!$E$726</definedName>
    <definedName name="mgr" localSheetId="9">[12]Insumos!$E$187</definedName>
    <definedName name="mgr">[15]Insumos!$E$187</definedName>
    <definedName name="mimp1" localSheetId="9">[12]Insumos!$E$887</definedName>
    <definedName name="mimp1">[15]Insumos!$E$887</definedName>
    <definedName name="mimp2" localSheetId="9">[12]Insumos!$E$888</definedName>
    <definedName name="mimp2">[15]Insumos!$E$888</definedName>
    <definedName name="mlb" localSheetId="9">[12]Insumos!$E$777</definedName>
    <definedName name="mlb">[15]Insumos!$E$777</definedName>
    <definedName name="mmt" localSheetId="9">[12]Insumos!$E$925</definedName>
    <definedName name="mmt">[15]Insumos!$E$925</definedName>
    <definedName name="MNI" localSheetId="9">#REF!</definedName>
    <definedName name="MNI" localSheetId="0">#REF!</definedName>
    <definedName name="MNI" localSheetId="1">#REF!</definedName>
    <definedName name="MNI">#REF!</definedName>
    <definedName name="MNP" localSheetId="9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9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9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7">'DMT PEDRA'!módulo1.Extenso</definedName>
    <definedName name="módulo1.Extenso" localSheetId="9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9">[28]memoria!$G$136</definedName>
    <definedName name="momento_j1">[29]memoria!$G$136</definedName>
    <definedName name="momento_j2" localSheetId="9">[28]memoria!$G$162</definedName>
    <definedName name="momento_j2">[29]memoria!$G$162</definedName>
    <definedName name="mot" localSheetId="9">[12]Insumos!$E$1022</definedName>
    <definedName name="mot">[15]Insumos!$E$1022</definedName>
    <definedName name="mou1.5" localSheetId="9">[12]Insumos!$E$213</definedName>
    <definedName name="mou1.5">[15]Insumos!$E$213</definedName>
    <definedName name="mp10.3_4" localSheetId="9">[12]Insumos!$E$1007</definedName>
    <definedName name="mp10.3_4">[15]Insumos!$E$1007</definedName>
    <definedName name="mp50.1_2" localSheetId="9">[12]Insumos!$E$1008</definedName>
    <definedName name="mp50.1_2">[15]Insumos!$E$1008</definedName>
    <definedName name="mpm2.5">[16]INSUMOS!$E$174</definedName>
    <definedName name="mpt" localSheetId="9">[12]Insumos!$E$558</definedName>
    <definedName name="mpt">[15]Insumos!$E$558</definedName>
    <definedName name="mqp" localSheetId="9">[12]Insumos!$E$968</definedName>
    <definedName name="mqp">[15]Insumos!$E$968</definedName>
    <definedName name="mrm" localSheetId="9">[12]Insumos!$E$1003</definedName>
    <definedName name="mrm">[15]Insumos!$E$1003</definedName>
    <definedName name="MS621I" localSheetId="9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9">[12]Insumos!$E$672</definedName>
    <definedName name="msv">[15]Insumos!$E$672</definedName>
    <definedName name="mud" localSheetId="9">[12]Insumos!$E$904</definedName>
    <definedName name="mud">[15]Insumos!$E$904</definedName>
    <definedName name="MUNCKI" localSheetId="9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9">[12]Insumos!$E$901</definedName>
    <definedName name="mvb">[15]Insumos!$E$901</definedName>
    <definedName name="n">[40]Equipamentos!$B$3:$C$57</definedName>
    <definedName name="N." localSheetId="9">#REF!</definedName>
    <definedName name="N." localSheetId="0">#REF!</definedName>
    <definedName name="N." localSheetId="1">#REF!</definedName>
    <definedName name="N.">#REF!</definedName>
    <definedName name="ncg" localSheetId="9">[12]Insumos!$E$949</definedName>
    <definedName name="ncg">[15]Insumos!$E$949</definedName>
    <definedName name="ncp" localSheetId="9">[12]Insumos!$E$950</definedName>
    <definedName name="ncp">[15]Insumos!$E$950</definedName>
    <definedName name="neo" localSheetId="9">[12]Insumos!$E$956</definedName>
    <definedName name="neo">[15]Insumos!$E$956</definedName>
    <definedName name="nip1_2" localSheetId="9">[12]Insumos!$E$617</definedName>
    <definedName name="nip1_2">[15]Insumos!$E$617</definedName>
    <definedName name="nip11_2" localSheetId="9">[12]Insumos!$E$619</definedName>
    <definedName name="nip11_2">[15]Insumos!$E$619</definedName>
    <definedName name="nip3_4" localSheetId="9">[12]Insumos!$E$618</definedName>
    <definedName name="nip3_4">[15]Insumos!$E$618</definedName>
    <definedName name="niv" localSheetId="9">[12]Insumos!$E$37</definedName>
    <definedName name="niv">[15]Insumos!$E$37</definedName>
    <definedName name="nivel" localSheetId="9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9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9">#REF!</definedName>
    <definedName name="objeto" localSheetId="0">#REF!</definedName>
    <definedName name="objeto" localSheetId="1">#REF!</definedName>
    <definedName name="objeto">#REF!</definedName>
    <definedName name="OBRA" localSheetId="8">[30]DADOS!$A$2</definedName>
    <definedName name="OBRA">[32]DADOS!$A$2</definedName>
    <definedName name="odi" localSheetId="9">[12]Insumos!$E$908</definedName>
    <definedName name="odi">[15]Insumos!$E$908</definedName>
    <definedName name="ofc" localSheetId="9">#REF!</definedName>
    <definedName name="ofc" localSheetId="0">#REF!</definedName>
    <definedName name="ofc" localSheetId="1">#REF!</definedName>
    <definedName name="ofc">#REF!</definedName>
    <definedName name="ofi" localSheetId="9">[12]Insumos!$E$27</definedName>
    <definedName name="ofi">[15]Insumos!$E$27</definedName>
    <definedName name="OGU" localSheetId="9">[12]Insumos!$C$6</definedName>
    <definedName name="OGU">[15]Insumos!$C$6</definedName>
    <definedName name="okaaaaa" localSheetId="9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9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9">#REF!</definedName>
    <definedName name="oob" localSheetId="0">#REF!</definedName>
    <definedName name="oob" localSheetId="1">#REF!</definedName>
    <definedName name="oob">#REF!</definedName>
    <definedName name="OPA" localSheetId="9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9">[60]Orcamento!$B$2:$I$73</definedName>
    <definedName name="orcamento">[61]Orcamento!$B$2:$I$73</definedName>
    <definedName name="orcamento_serv" localSheetId="9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9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9">[12]Insumos!$E$270</definedName>
    <definedName name="paav">[15]Insumos!$E$270</definedName>
    <definedName name="paav80x210" localSheetId="9">[12]Insumos!$E$271</definedName>
    <definedName name="paav80x210">[15]Insumos!$E$271</definedName>
    <definedName name="paav85x210" localSheetId="9">[12]Insumos!$E$272</definedName>
    <definedName name="paav85x210">[15]Insumos!$E$272</definedName>
    <definedName name="paav90x210" localSheetId="9">[12]Insumos!$E$273</definedName>
    <definedName name="paav90x210">[15]Insumos!$E$273</definedName>
    <definedName name="pac" localSheetId="9">[12]Insumos!$E$781</definedName>
    <definedName name="pac">[15]Insumos!$E$781</definedName>
    <definedName name="pal60x160" localSheetId="9">[12]Insumos!$E$352</definedName>
    <definedName name="pal60x160">[15]Insumos!$E$352</definedName>
    <definedName name="pal60x180" localSheetId="9">[12]Insumos!$E$353</definedName>
    <definedName name="pal60x180">[15]Insumos!$E$353</definedName>
    <definedName name="pal60x210" localSheetId="9">[12]Insumos!$E$355</definedName>
    <definedName name="pal60x210">[15]Insumos!$E$355</definedName>
    <definedName name="pal70x210" localSheetId="9">[12]Insumos!$E$356</definedName>
    <definedName name="pal70x210">[15]Insumos!$E$356</definedName>
    <definedName name="pal80x180" localSheetId="9">[12]Insumos!$E$354</definedName>
    <definedName name="pal80x180">[15]Insumos!$E$354</definedName>
    <definedName name="pal80x210" localSheetId="9">[12]Insumos!$E$357</definedName>
    <definedName name="pal80x210">[15]Insumos!$E$357</definedName>
    <definedName name="Para_agua_base" localSheetId="9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9">[58]Paramentros!$B$60</definedName>
    <definedName name="Para_areia_dmt">[59]Paramentros!$B$60</definedName>
    <definedName name="Para_base_dens" localSheetId="9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9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9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9">[58]Paramentros!$B$57</definedName>
    <definedName name="Para_brita_dmt_loc">[59]Paramentros!$B$57</definedName>
    <definedName name="Para_cbuq_areia" localSheetId="9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9">[58]Paramentros!$B$46</definedName>
    <definedName name="Para_cbuq_dmt">[59]Paramentros!$B$46</definedName>
    <definedName name="Para_cbuq_espess" localSheetId="9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9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9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9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9">[58]Paramentros!$B$63</definedName>
    <definedName name="Para_filler_dmt">[59]Paramentros!$B$63</definedName>
    <definedName name="Para_fin_dec" localSheetId="9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9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9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9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9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9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9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9">[60]Parametrizar!$E$25</definedName>
    <definedName name="parametrizar_decimal">[61]Parametrizar!$E$25</definedName>
    <definedName name="parametros" localSheetId="9">#REF!</definedName>
    <definedName name="parametros" localSheetId="0">#REF!</definedName>
    <definedName name="parametros" localSheetId="1">#REF!</definedName>
    <definedName name="parametros">#REF!</definedName>
    <definedName name="pas5x5_1" localSheetId="9">[12]Insumos!$E$154</definedName>
    <definedName name="pas5x5_1">[15]Insumos!$E$154</definedName>
    <definedName name="pas5x5_2" localSheetId="9">[12]Insumos!$E$155</definedName>
    <definedName name="pas5x5_2">[15]Insumos!$E$155</definedName>
    <definedName name="PassaExtenso">[67]!PassaExtenso</definedName>
    <definedName name="pbas" localSheetId="9">[12]Insumos!$E$134</definedName>
    <definedName name="pbas">[15]Insumos!$E$134</definedName>
    <definedName name="pbf" localSheetId="9">[12]Insumos!$E$290</definedName>
    <definedName name="pbf">[15]Insumos!$E$290</definedName>
    <definedName name="pbf100x210" localSheetId="9">[12]Insumos!$E$286</definedName>
    <definedName name="pbf100x210">[15]Insumos!$E$286</definedName>
    <definedName name="pbf200x200" localSheetId="9">[12]Insumos!$E$284</definedName>
    <definedName name="pbf200x200">[15]Insumos!$E$284</definedName>
    <definedName name="pbf200x210" localSheetId="9">[12]Insumos!$E$285</definedName>
    <definedName name="pbf200x210">[15]Insumos!$E$285</definedName>
    <definedName name="pbf200x230" localSheetId="9">[12]Insumos!$E$287</definedName>
    <definedName name="pbf200x230">[15]Insumos!$E$287</definedName>
    <definedName name="pbf300x210" localSheetId="9">[12]Insumos!$E$280</definedName>
    <definedName name="pbf300x210">[15]Insumos!$E$280</definedName>
    <definedName name="pbf320x210" localSheetId="9">[12]Insumos!$E$281</definedName>
    <definedName name="pbf320x210">[15]Insumos!$E$281</definedName>
    <definedName name="pbf500x200" localSheetId="9">[12]Insumos!$E$283</definedName>
    <definedName name="pbf500x200">[15]Insumos!$E$283</definedName>
    <definedName name="pbf500x250" localSheetId="9">[12]Insumos!$E$282</definedName>
    <definedName name="pbf500x250">[15]Insumos!$E$282</definedName>
    <definedName name="pbf80x230" localSheetId="9">[12]Insumos!$E$289</definedName>
    <definedName name="pbf80x230">[15]Insumos!$E$289</definedName>
    <definedName name="pbf90x230" localSheetId="9">[12]Insumos!$E$288</definedName>
    <definedName name="pbf90x230">[15]Insumos!$E$288</definedName>
    <definedName name="pbl85x210" localSheetId="9">[12]Insumos!$E$368</definedName>
    <definedName name="pbl85x210">[15]Insumos!$E$368</definedName>
    <definedName name="pca145x25" localSheetId="9">[12]Insumos!$E$839</definedName>
    <definedName name="pca145x25">[15]Insumos!$E$839</definedName>
    <definedName name="pcad" localSheetId="9">[12]Insumos!$E$385</definedName>
    <definedName name="pcad">[15]Insumos!$E$385</definedName>
    <definedName name="pcaf" localSheetId="9">[12]Insumos!$E$291</definedName>
    <definedName name="pcaf">[15]Insumos!$E$291</definedName>
    <definedName name="pcc" localSheetId="9">[12]Insumos!$E$999</definedName>
    <definedName name="pcc">[15]Insumos!$E$999</definedName>
    <definedName name="pcf150x210" localSheetId="9">[12]Insumos!$E$267</definedName>
    <definedName name="pcf150x210">[15]Insumos!$E$267</definedName>
    <definedName name="pcf60x180" localSheetId="9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9">[12]Insumos!$E$343</definedName>
    <definedName name="pcl50x160">[15]Insumos!$E$343</definedName>
    <definedName name="pcl60x160" localSheetId="9">[12]Insumos!$E$344</definedName>
    <definedName name="pcl60x160">[15]Insumos!$E$344</definedName>
    <definedName name="pcl60x210" localSheetId="9">[12]Insumos!$E$345</definedName>
    <definedName name="pcl60x210">[15]Insumos!$E$345</definedName>
    <definedName name="pcl70x210" localSheetId="9">[12]Insumos!$E$346</definedName>
    <definedName name="pcl70x210">[15]Insumos!$E$346</definedName>
    <definedName name="pcl80x210" localSheetId="9">[12]Insumos!$E$347</definedName>
    <definedName name="pcl80x210">[15]Insumos!$E$347</definedName>
    <definedName name="pcl80x210v" localSheetId="9">[12]Insumos!$E$348</definedName>
    <definedName name="pcl80x210v">[15]Insumos!$E$348</definedName>
    <definedName name="pclf50x160" localSheetId="9">[12]Insumos!$E$341</definedName>
    <definedName name="pclf50x160">[15]Insumos!$E$341</definedName>
    <definedName name="pclf55x110" localSheetId="9">[12]Insumos!$E$340</definedName>
    <definedName name="pclf55x110">[15]Insumos!$E$340</definedName>
    <definedName name="pclf60x160" localSheetId="9">[12]Insumos!$E$342</definedName>
    <definedName name="pclf60x160">[15]Insumos!$E$342</definedName>
    <definedName name="pcm" localSheetId="9">[12]Insumos!$E$877</definedName>
    <definedName name="pcm">[15]Insumos!$E$877</definedName>
    <definedName name="pco" localSheetId="9">[12]Insumos!$E$944</definedName>
    <definedName name="pco">[15]Insumos!$E$944</definedName>
    <definedName name="pcp" localSheetId="9">[12]Insumos!$E$878</definedName>
    <definedName name="pcp">[15]Insumos!$E$878</definedName>
    <definedName name="pcs60x210" localSheetId="9">[12]Insumos!$E$263</definedName>
    <definedName name="pcs60x210">[15]Insumos!$E$263</definedName>
    <definedName name="pcs70x210" localSheetId="9">[12]Insumos!$E$264</definedName>
    <definedName name="pcs70x210">[15]Insumos!$E$264</definedName>
    <definedName name="pcs80x210" localSheetId="9">[12]Insumos!$E$265</definedName>
    <definedName name="pcs80x210">[15]Insumos!$E$265</definedName>
    <definedName name="pdc20x30" localSheetId="9">[12]Insumos!$E$147</definedName>
    <definedName name="pdc20x30">[15]Insumos!$E$147</definedName>
    <definedName name="pdc30x30" localSheetId="9">[12]Insumos!$E$148</definedName>
    <definedName name="pdc30x30">[15]Insumos!$E$148</definedName>
    <definedName name="pdm" localSheetId="9">[12]Insumos!$E$54</definedName>
    <definedName name="pdm">[15]Insumos!$E$54</definedName>
    <definedName name="pdp" localSheetId="9">[12]Insumos!$E$145</definedName>
    <definedName name="pdp">[15]Insumos!$E$145</definedName>
    <definedName name="pdq" localSheetId="9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9">[12]Insumos!$E$49</definedName>
    <definedName name="ped">[15]Insumos!$E$49</definedName>
    <definedName name="pem10x50" localSheetId="9">[12]Insumos!$E$919</definedName>
    <definedName name="pem10x50">[15]Insumos!$E$919</definedName>
    <definedName name="pen" localSheetId="9">[12]Insumos!$E$299</definedName>
    <definedName name="pen">[15]Insumos!$E$299</definedName>
    <definedName name="pes">[16]INSUMOS!$E$141</definedName>
    <definedName name="pesquisa" localSheetId="9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9">[12]Insumos!$E$256</definedName>
    <definedName name="pft8x110">[15]Insumos!$E$256</definedName>
    <definedName name="pgaf" localSheetId="9">[12]Insumos!$E$292</definedName>
    <definedName name="pgaf">[15]Insumos!$E$292</definedName>
    <definedName name="pgfe" localSheetId="9">[12]Insumos!$E$300</definedName>
    <definedName name="pgfe">[15]Insumos!$E$300</definedName>
    <definedName name="pgr" localSheetId="9">[12]Insumos!$E$388</definedName>
    <definedName name="pgr">[15]Insumos!$E$388</definedName>
    <definedName name="pgr30x30" localSheetId="9">[12]Insumos!$E$132</definedName>
    <definedName name="pgr30x30">[15]Insumos!$E$132</definedName>
    <definedName name="pgr40x40" localSheetId="9">[12]Insumos!$E$131</definedName>
    <definedName name="pgr40x40">[15]Insumos!$E$131</definedName>
    <definedName name="picc" localSheetId="9">[12]Insumos!$E$1000</definedName>
    <definedName name="picc">[15]Insumos!$E$1000</definedName>
    <definedName name="pig" localSheetId="9">[12]Insumos!$E$136</definedName>
    <definedName name="pig">[15]Insumos!$E$136</definedName>
    <definedName name="PII" localSheetId="9">#REF!</definedName>
    <definedName name="PII" localSheetId="0">#REF!</definedName>
    <definedName name="PII" localSheetId="1">#REF!</definedName>
    <definedName name="PII">#REF!</definedName>
    <definedName name="pin" localSheetId="9">[12]Insumos!$E$780</definedName>
    <definedName name="pin">[15]Insumos!$E$780</definedName>
    <definedName name="PIP" localSheetId="9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9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9">#REF!</definedName>
    <definedName name="pju" localSheetId="0">#REF!</definedName>
    <definedName name="pju" localSheetId="1">#REF!</definedName>
    <definedName name="pju">#REF!</definedName>
    <definedName name="PL" localSheetId="9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9">[12]Insumos!$E$873</definedName>
    <definedName name="pla">[15]Insumos!$E$873</definedName>
    <definedName name="PLANILHA">#N/A</definedName>
    <definedName name="Planilha_Orca" localSheetId="7">#REF!</definedName>
    <definedName name="Planilha_Orca" localSheetId="9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9">[12]Insumos!$E$778</definedName>
    <definedName name="plb">[15]Insumos!$E$778</definedName>
    <definedName name="plc" localSheetId="9">[12]Insumos!$E$217</definedName>
    <definedName name="plc">[15]Insumos!$E$217</definedName>
    <definedName name="plc2.5" localSheetId="9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9">[12]Insumos!$E$233</definedName>
    <definedName name="plm">[15]Insumos!$E$233</definedName>
    <definedName name="plpb" localSheetId="9">#REF!</definedName>
    <definedName name="plpb" localSheetId="0">#REF!</definedName>
    <definedName name="plpb" localSheetId="1">#REF!</definedName>
    <definedName name="plpb">#REF!</definedName>
    <definedName name="plv" localSheetId="9">[12]Insumos!$E$953</definedName>
    <definedName name="plv">[15]Insumos!$E$953</definedName>
    <definedName name="pmc" localSheetId="9">[12]Insumos!$E$293</definedName>
    <definedName name="pmc">[15]Insumos!$E$293</definedName>
    <definedName name="pmc200x210" localSheetId="9">[12]Insumos!$E$298</definedName>
    <definedName name="pmc200x210">[15]Insumos!$E$298</definedName>
    <definedName name="pmc50x210" localSheetId="9">[12]Insumos!$E$294</definedName>
    <definedName name="pmc50x210">[15]Insumos!$E$294</definedName>
    <definedName name="pmc55x210" localSheetId="9">[12]Insumos!$E$295</definedName>
    <definedName name="pmc55x210">[15]Insumos!$E$295</definedName>
    <definedName name="pmc80x210" localSheetId="9">[12]Insumos!$E$296</definedName>
    <definedName name="pmc80x210">[15]Insumos!$E$296</definedName>
    <definedName name="pmc85x210" localSheetId="9">[12]Insumos!$E$297</definedName>
    <definedName name="pmc85x210">[15]Insumos!$E$297</definedName>
    <definedName name="pmf" localSheetId="9">[12]Insumos!$E$176</definedName>
    <definedName name="pmf">[15]Insumos!$E$176</definedName>
    <definedName name="pmm80x210" localSheetId="9">[12]Insumos!$E$358</definedName>
    <definedName name="pmm80x210">[15]Insumos!$E$358</definedName>
    <definedName name="pmr" localSheetId="9">[12]Insumos!$E$175</definedName>
    <definedName name="pmr">[15]Insumos!$E$175</definedName>
    <definedName name="pms" localSheetId="9">[12]Insumos!$E$234</definedName>
    <definedName name="pms">[15]Insumos!$E$234</definedName>
    <definedName name="pmtv" localSheetId="9">[12]Insumos!$E$182</definedName>
    <definedName name="pmtv">[15]Insumos!$E$182</definedName>
    <definedName name="pmtv130x110" localSheetId="9">[12]Insumos!$E$185</definedName>
    <definedName name="pmtv130x110">[15]Insumos!$E$185</definedName>
    <definedName name="pmtv350x110" localSheetId="9">[12]Insumos!$E$184</definedName>
    <definedName name="pmtv350x110">[15]Insumos!$E$184</definedName>
    <definedName name="pmtv360x110" localSheetId="9">[12]Insumos!$E$183</definedName>
    <definedName name="pmtv360x110">[15]Insumos!$E$183</definedName>
    <definedName name="pmtv50x110" localSheetId="9">[12]Insumos!$E$186</definedName>
    <definedName name="pmtv50x110">[15]Insumos!$E$186</definedName>
    <definedName name="pnaav130x110" localSheetId="9">[12]Insumos!$E$180</definedName>
    <definedName name="pnaav130x110">[15]Insumos!$E$180</definedName>
    <definedName name="pnaav350x110" localSheetId="9">[12]Insumos!$E$179</definedName>
    <definedName name="pnaav350x110">[15]Insumos!$E$179</definedName>
    <definedName name="pnaav360x110" localSheetId="9">[12]Insumos!$E$178</definedName>
    <definedName name="pnaav360x110">[15]Insumos!$E$178</definedName>
    <definedName name="pnaav50x110" localSheetId="9">[12]Insumos!$E$181</definedName>
    <definedName name="pnaav50x110">[15]Insumos!$E$181</definedName>
    <definedName name="pnc" localSheetId="9">[12]Insumos!$E$982</definedName>
    <definedName name="pnc">[15]Insumos!$E$982</definedName>
    <definedName name="pod" localSheetId="9">[12]Insumos!$E$55</definedName>
    <definedName name="pod">[15]Insumos!$E$55</definedName>
    <definedName name="pogaf" localSheetId="9">[12]Insumos!$E$269</definedName>
    <definedName name="pogaf">[15]Insumos!$E$269</definedName>
    <definedName name="pomr150x210" localSheetId="9">[12]Insumos!$E$350</definedName>
    <definedName name="pomr150x210">[15]Insumos!$E$350</definedName>
    <definedName name="pomr165x210" localSheetId="9">[12]Insumos!$E$351</definedName>
    <definedName name="pomr165x210">[15]Insumos!$E$351</definedName>
    <definedName name="pomr80x210" localSheetId="9">[12]Insumos!$E$349</definedName>
    <definedName name="pomr80x210">[15]Insumos!$E$349</definedName>
    <definedName name="pon6x6" localSheetId="9">[12]Insumos!$E$228</definedName>
    <definedName name="pon6x6">[15]Insumos!$E$228</definedName>
    <definedName name="pontal" localSheetId="9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9">[12]Insumos!$E$954</definedName>
    <definedName name="pos">[15]Insumos!$E$954</definedName>
    <definedName name="PP">'[25]PRO-08'!#REF!</definedName>
    <definedName name="ppb" localSheetId="9">[12]Insumos!$E$779</definedName>
    <definedName name="ppb">[15]Insumos!$E$779</definedName>
    <definedName name="ppha" localSheetId="9">[12]Insumos!$E$797</definedName>
    <definedName name="ppha">[15]Insumos!$E$797</definedName>
    <definedName name="pphi" localSheetId="9">[12]Insumos!$E$796</definedName>
    <definedName name="pphi">[15]Insumos!$E$796</definedName>
    <definedName name="pphl" localSheetId="9">[12]Insumos!$E$795</definedName>
    <definedName name="pphl">[15]Insumos!$E$795</definedName>
    <definedName name="pphpl" localSheetId="9">[12]Insumos!$E$798</definedName>
    <definedName name="pphpl">[15]Insumos!$E$798</definedName>
    <definedName name="ppp" localSheetId="9">[12]Insumos!$E$149</definedName>
    <definedName name="ppp">[15]Insumos!$E$149</definedName>
    <definedName name="ppt" localSheetId="9">[12]Insumos!$E$146</definedName>
    <definedName name="ppt">[15]Insumos!$E$146</definedName>
    <definedName name="Prd" hidden="1">#N/A</definedName>
    <definedName name="PrdAux" hidden="1">#N/A</definedName>
    <definedName name="preco_aco" localSheetId="9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9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9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9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9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9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9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9">#REF!</definedName>
    <definedName name="PREF" localSheetId="0">#REF!</definedName>
    <definedName name="PREF" localSheetId="1">#REF!</definedName>
    <definedName name="PREF">#REF!</definedName>
    <definedName name="PREF_10" localSheetId="9">#REF!</definedName>
    <definedName name="PREF_10" localSheetId="0">#REF!</definedName>
    <definedName name="PREF_10" localSheetId="1">#REF!</definedName>
    <definedName name="PREF_10">#REF!</definedName>
    <definedName name="PREF_11" localSheetId="9">#REF!</definedName>
    <definedName name="PREF_11" localSheetId="0">#REF!</definedName>
    <definedName name="PREF_11" localSheetId="1">#REF!</definedName>
    <definedName name="PREF_11">#REF!</definedName>
    <definedName name="PREF_4" localSheetId="9">#REF!</definedName>
    <definedName name="PREF_4" localSheetId="0">#REF!</definedName>
    <definedName name="PREF_4" localSheetId="1">#REF!</definedName>
    <definedName name="PREF_4">#REF!</definedName>
    <definedName name="PREF_5" localSheetId="9">#REF!</definedName>
    <definedName name="PREF_5" localSheetId="0">#REF!</definedName>
    <definedName name="PREF_5" localSheetId="1">#REF!</definedName>
    <definedName name="PREF_5">#REF!</definedName>
    <definedName name="PREF_6" localSheetId="9">#REF!</definedName>
    <definedName name="PREF_6" localSheetId="0">#REF!</definedName>
    <definedName name="PREF_6" localSheetId="1">#REF!</definedName>
    <definedName name="PREF_6">#REF!</definedName>
    <definedName name="PREF_7" localSheetId="9">#REF!</definedName>
    <definedName name="PREF_7" localSheetId="0">#REF!</definedName>
    <definedName name="PREF_7" localSheetId="1">#REF!</definedName>
    <definedName name="PREF_7">#REF!</definedName>
    <definedName name="PREF_9" localSheetId="9">#REF!</definedName>
    <definedName name="PREF_9" localSheetId="0">#REF!</definedName>
    <definedName name="PREF_9" localSheetId="1">#REF!</definedName>
    <definedName name="PREF_9">#REF!</definedName>
    <definedName name="Previsto" localSheetId="9">[28]Peguntas!$B$40</definedName>
    <definedName name="Previsto">[29]Peguntas!$B$40</definedName>
    <definedName name="prf" localSheetId="9">[12]Insumos!$E$568</definedName>
    <definedName name="prf">[15]Insumos!$E$568</definedName>
    <definedName name="prg" localSheetId="9">[12]Insumos!$E$260</definedName>
    <definedName name="prg">[15]Insumos!$E$260</definedName>
    <definedName name="primer" localSheetId="9">[12]Insumos!$E$869</definedName>
    <definedName name="primer">[15]Insumos!$E$869</definedName>
    <definedName name="prl250m" localSheetId="9">[12]Insumos!$E$449</definedName>
    <definedName name="prl250m">[15]Insumos!$E$449</definedName>
    <definedName name="processo" localSheetId="9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9">[12]Insumos!$E$722</definedName>
    <definedName name="pse">[15]Insumos!$E$722</definedName>
    <definedName name="pslb" localSheetId="9">[12]Insumos!$E$800</definedName>
    <definedName name="pslb">[15]Insumos!$E$800</definedName>
    <definedName name="pslp" localSheetId="9">[12]Insumos!$E$799</definedName>
    <definedName name="pslp">[15]Insumos!$E$799</definedName>
    <definedName name="psp" localSheetId="9">[12]Insumos!$E$801</definedName>
    <definedName name="psp">[15]Insumos!$E$801</definedName>
    <definedName name="ptac" localSheetId="9">[12]Insumos!$E$793</definedName>
    <definedName name="ptac">[15]Insumos!$E$793</definedName>
    <definedName name="ptcf" localSheetId="9">[12]Insumos!$E$278</definedName>
    <definedName name="ptcf">[15]Insumos!$E$278</definedName>
    <definedName name="ptcf80x210" localSheetId="9">[12]Insumos!$E$279</definedName>
    <definedName name="ptcf80x210">[15]Insumos!$E$279</definedName>
    <definedName name="ptdc6" localSheetId="9">[12]Insumos!$E$417</definedName>
    <definedName name="ptdc6">[15]Insumos!$E$417</definedName>
    <definedName name="ptin" localSheetId="9">[12]Insumos!$E$792</definedName>
    <definedName name="ptin">[15]Insumos!$E$792</definedName>
    <definedName name="ptlb" localSheetId="9">[12]Insumos!$E$791</definedName>
    <definedName name="ptlb">[15]Insumos!$E$791</definedName>
    <definedName name="ptm" localSheetId="9">[12]Insumos!$E$1002</definedName>
    <definedName name="ptm">[15]Insumos!$E$1002</definedName>
    <definedName name="ptmc" localSheetId="9">[12]Insumos!$E$301</definedName>
    <definedName name="ptmc">[15]Insumos!$E$301</definedName>
    <definedName name="ptmc70x70" localSheetId="9">[12]Insumos!$E$303</definedName>
    <definedName name="ptmc70x70">[15]Insumos!$E$303</definedName>
    <definedName name="ptmc80x60" localSheetId="9">[12]Insumos!$E$302</definedName>
    <definedName name="ptmc80x60">[15]Insumos!$E$302</definedName>
    <definedName name="ptmv" localSheetId="9">[12]Insumos!$E$274</definedName>
    <definedName name="ptmv">[15]Insumos!$E$274</definedName>
    <definedName name="ptmv80x210" localSheetId="9">[12]Insumos!$E$275</definedName>
    <definedName name="ptmv80x210">[15]Insumos!$E$275</definedName>
    <definedName name="ptmv85x210" localSheetId="9">[12]Insumos!$E$276</definedName>
    <definedName name="ptmv85x210">[15]Insumos!$E$276</definedName>
    <definedName name="ptmv90x210" localSheetId="9">[12]Insumos!$E$277</definedName>
    <definedName name="ptmv90x210">[15]Insumos!$E$277</definedName>
    <definedName name="ptpl" localSheetId="9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9">[12]Insumos!$E$955</definedName>
    <definedName name="pvi">[15]Insumos!$E$955</definedName>
    <definedName name="pvo" localSheetId="9">[12]Insumos!$E$934</definedName>
    <definedName name="pvo">[15]Insumos!$E$934</definedName>
    <definedName name="pvtf150x250" localSheetId="9">[12]Insumos!$E$369</definedName>
    <definedName name="pvtf150x250">[15]Insumos!$E$369</definedName>
    <definedName name="pvtt280x210" localSheetId="9">[12]Insumos!$E$370</definedName>
    <definedName name="pvtt280x210">[15]Insumos!$E$370</definedName>
    <definedName name="q" localSheetId="9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9">[28]Peguntas!$B$43</definedName>
    <definedName name="Qdade_revista">[29]Peguntas!$B$43</definedName>
    <definedName name="qdsb12" localSheetId="9">[12]Insumos!$E$425</definedName>
    <definedName name="qdsb12">[15]Insumos!$E$425</definedName>
    <definedName name="qdsb3" localSheetId="9">[12]Insumos!$E$427</definedName>
    <definedName name="qdsb3">[15]Insumos!$E$427</definedName>
    <definedName name="qdsb6" localSheetId="9">[12]Insumos!$E$426</definedName>
    <definedName name="qdsb6">[15]Insumos!$E$426</definedName>
    <definedName name="qdt20x20" localSheetId="9">[12]Insumos!$E$428</definedName>
    <definedName name="qdt20x20">[15]Insumos!$E$428</definedName>
    <definedName name="qdt40x40" localSheetId="9">[12]Insumos!$E$429</definedName>
    <definedName name="qdt40x40">[15]Insumos!$E$429</definedName>
    <definedName name="qdt60x60" localSheetId="9">[12]Insumos!$E$430</definedName>
    <definedName name="qdt60x60">[15]Insumos!$E$430</definedName>
    <definedName name="qgm" localSheetId="9">[12]Insumos!$E$421</definedName>
    <definedName name="qgm">[15]Insumos!$E$421</definedName>
    <definedName name="qgt" localSheetId="9">[12]Insumos!$E$420</definedName>
    <definedName name="qgt">[15]Insumos!$E$420</definedName>
    <definedName name="qpa30x30" localSheetId="9">[12]Insumos!$E$435</definedName>
    <definedName name="qpa30x30">[15]Insumos!$E$435</definedName>
    <definedName name="qpe40x40" localSheetId="9">[12]Insumos!$E$431</definedName>
    <definedName name="qpe40x40">[15]Insumos!$E$431</definedName>
    <definedName name="qpe50x50" localSheetId="9">[12]Insumos!$E$432</definedName>
    <definedName name="qpe50x50">[15]Insumos!$E$432</definedName>
    <definedName name="qpe60x60" localSheetId="9">[12]Insumos!$E$433</definedName>
    <definedName name="qpe60x60">[15]Insumos!$E$433</definedName>
    <definedName name="qpe80x80" localSheetId="9">[12]Insumos!$E$434</definedName>
    <definedName name="qpe80x80">[15]Insumos!$E$434</definedName>
    <definedName name="qpg30x30" localSheetId="9">[12]Insumos!$E$436</definedName>
    <definedName name="qpg30x30">[15]Insumos!$E$436</definedName>
    <definedName name="qq" localSheetId="9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7">'DMT PEDRA'!QQ_2</definedName>
    <definedName name="QQ_2" localSheetId="9">RELEV!QQ_2</definedName>
    <definedName name="QQ_2" localSheetId="0">#N/A</definedName>
    <definedName name="QQ_2" localSheetId="1">#N/A</definedName>
    <definedName name="QQ_2">#N/A</definedName>
    <definedName name="Qsdfasdf896" localSheetId="9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9">#REF!</definedName>
    <definedName name="QUANT" localSheetId="0">#REF!</definedName>
    <definedName name="QUANT" localSheetId="1">#REF!</definedName>
    <definedName name="QUANT">#REF!</definedName>
    <definedName name="quanti_n" localSheetId="9">[28]Peguntas!$B$47</definedName>
    <definedName name="quanti_n">[29]Peguntas!$B$47</definedName>
    <definedName name="quanti_t" localSheetId="9">[28]Peguntas!$B$48</definedName>
    <definedName name="quanti_t">[29]Peguntas!$B$48</definedName>
    <definedName name="Quantidade" localSheetId="9">[20]Texto!$A$21</definedName>
    <definedName name="Quantidade">[19]Texto!$A$21</definedName>
    <definedName name="QW" localSheetId="7">Plan1</definedName>
    <definedName name="QW" localSheetId="9">Plan1</definedName>
    <definedName name="QW" localSheetId="0">Plan1</definedName>
    <definedName name="QW" localSheetId="1">Plan1</definedName>
    <definedName name="QW">Plan1</definedName>
    <definedName name="raa" localSheetId="9">[12]Insumos!$E$398</definedName>
    <definedName name="raa">[15]Insumos!$E$398</definedName>
    <definedName name="RBV">[69]Teor!$C$3:$C$7</definedName>
    <definedName name="RCA15I" localSheetId="9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9">[12]Insumos!$E$842</definedName>
    <definedName name="rca25x3">[15]Insumos!$E$842</definedName>
    <definedName name="rca25x5" localSheetId="9">[12]Insumos!$E$841</definedName>
    <definedName name="rca25x5">[15]Insumos!$E$841</definedName>
    <definedName name="rca40x5" localSheetId="9">[12]Insumos!$E$840</definedName>
    <definedName name="rca40x5">[15]Insumos!$E$840</definedName>
    <definedName name="Rdrd" localSheetId="7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9">[12]Insumos!$E$935</definedName>
    <definedName name="rdv">[15]Insumos!$E$935</definedName>
    <definedName name="rEANETO4" localSheetId="7">Plan1</definedName>
    <definedName name="rEANETO4" localSheetId="9">Plan1</definedName>
    <definedName name="rEANETO4" localSheetId="0">Plan1</definedName>
    <definedName name="rEANETO4" localSheetId="1">Plan1</definedName>
    <definedName name="rEANETO4">Plan1</definedName>
    <definedName name="reb" localSheetId="9">[12]Insumos!$E$117</definedName>
    <definedName name="reb">[15]Insumos!$E$117</definedName>
    <definedName name="rec" localSheetId="9">[12]Insumos!$E$135</definedName>
    <definedName name="rec">[15]Insumos!$E$135</definedName>
    <definedName name="REC_BRITA" localSheetId="9">#REF!</definedName>
    <definedName name="REC_BRITA" localSheetId="0">#REF!</definedName>
    <definedName name="REC_BRITA" localSheetId="1">#REF!</definedName>
    <definedName name="REC_BRITA">#REF!</definedName>
    <definedName name="REC_SEM_BRITA" localSheetId="9">#REF!</definedName>
    <definedName name="REC_SEM_BRITA" localSheetId="0">#REF!</definedName>
    <definedName name="REC_SEM_BRITA" localSheetId="1">#REF!</definedName>
    <definedName name="REC_SEM_BRITA">#REF!</definedName>
    <definedName name="REE" localSheetId="9">#REF!</definedName>
    <definedName name="REE" localSheetId="0">#REF!</definedName>
    <definedName name="REE" localSheetId="1">#REF!</definedName>
    <definedName name="REE">#REF!</definedName>
    <definedName name="ree7x20" localSheetId="9">[12]Insumos!$E$392</definedName>
    <definedName name="ree7x20">[15]Insumos!$E$392</definedName>
    <definedName name="ree7x30" localSheetId="9">[12]Insumos!$E$393</definedName>
    <definedName name="ree7x30">[15]Insumos!$E$393</definedName>
    <definedName name="reec" localSheetId="9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7">#REF!</definedName>
    <definedName name="reg" localSheetId="9">[12]Insumos!$E$1044</definedName>
    <definedName name="REG" localSheetId="0">#REF!</definedName>
    <definedName name="REG" localSheetId="1">#REF!</definedName>
    <definedName name="REG">#REF!</definedName>
    <definedName name="REGULA" localSheetId="9">#REF!</definedName>
    <definedName name="REGULA" localSheetId="0">#REF!</definedName>
    <definedName name="REGULA" localSheetId="1">#REF!</definedName>
    <definedName name="REGULA">#REF!</definedName>
    <definedName name="Regula_agua_consu" localSheetId="9">[28]Peguntas!$B$12</definedName>
    <definedName name="Regula_agua_consu">[29]Peguntas!$B$12</definedName>
    <definedName name="Regula_espess" localSheetId="9">[28]Peguntas!$B$11</definedName>
    <definedName name="Regula_espess">[29]Peguntas!$B$11</definedName>
    <definedName name="Regula_larg" localSheetId="9">[28]Peguntas!$B$10</definedName>
    <definedName name="Regula_larg">[29]Peguntas!$B$10</definedName>
    <definedName name="Regula_largura" localSheetId="9">[20]memoria!$H$102</definedName>
    <definedName name="Regula_largura">[19]memoria!$H$102</definedName>
    <definedName name="Regula_qdade" localSheetId="9">[20]memoria!$N$95</definedName>
    <definedName name="Regula_qdade">[19]memoria!$N$95</definedName>
    <definedName name="RegulaEspessPrev" localSheetId="9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9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9">[12]Insumos!$E$875</definedName>
    <definedName name="repg">[15]Insumos!$E$875</definedName>
    <definedName name="repp" localSheetId="9">[12]Insumos!$E$876</definedName>
    <definedName name="repp">[15]Insumos!$E$876</definedName>
    <definedName name="RES" localSheetId="9">#REF!</definedName>
    <definedName name="RES" localSheetId="0">#REF!</definedName>
    <definedName name="RES" localSheetId="1">#REF!</definedName>
    <definedName name="RES">#REF!</definedName>
    <definedName name="RESUMO" localSheetId="7">'DMT PEDRA'!RESUMO</definedName>
    <definedName name="RESUMO" localSheetId="9">RELEV!RESUMO</definedName>
    <definedName name="RESUMO" localSheetId="0">#N/A</definedName>
    <definedName name="RESUMO" localSheetId="1">#N/A</definedName>
    <definedName name="RESUMO">#N/A</definedName>
    <definedName name="resumo2" localSheetId="9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9">[28]Peguntas!$B$39</definedName>
    <definedName name="Revisto">[29]Peguntas!$B$39</definedName>
    <definedName name="rfa" localSheetId="9">[12]Insumos!$E$397</definedName>
    <definedName name="rfa">[15]Insumos!$E$397</definedName>
    <definedName name="rgc1_2" localSheetId="9">[12]Insumos!$E$640</definedName>
    <definedName name="rgc1_2">[15]Insumos!$E$640</definedName>
    <definedName name="rgc11_2" localSheetId="9">[12]Insumos!$E$643</definedName>
    <definedName name="rgc11_2">[15]Insumos!$E$643</definedName>
    <definedName name="rgcr1" localSheetId="9">#REF!</definedName>
    <definedName name="rgcr1" localSheetId="0">#REF!</definedName>
    <definedName name="rgcr1" localSheetId="1">#REF!</definedName>
    <definedName name="rgcr1">#REF!</definedName>
    <definedName name="rgcr1_2" localSheetId="9">[12]Insumos!$E$646</definedName>
    <definedName name="rgcr1_2">[15]Insumos!$E$646</definedName>
    <definedName name="rgcr11_2" localSheetId="9">[12]Insumos!$E$647</definedName>
    <definedName name="rgcr11_2">[15]Insumos!$E$647</definedName>
    <definedName name="rgcr2" localSheetId="9">[12]Insumos!$E$648</definedName>
    <definedName name="rgcr2">[15]Insumos!$E$648</definedName>
    <definedName name="rgg1_2" localSheetId="9">[12]Insumos!$E$753</definedName>
    <definedName name="rgg1_2">[15]Insumos!$E$753</definedName>
    <definedName name="rgg3_4" localSheetId="9">[12]Insumos!$E$754</definedName>
    <definedName name="rgg3_4">[15]Insumos!$E$754</definedName>
    <definedName name="rgp1\2">[16]INSUMOS!$E$118</definedName>
    <definedName name="rgp1_2" localSheetId="9">[12]Insumos!$E$636</definedName>
    <definedName name="rgp1_2">[15]Insumos!$E$636</definedName>
    <definedName name="rgp3_4" localSheetId="9">[12]Insumos!$E$637</definedName>
    <definedName name="rgp3_4">[15]Insumos!$E$637</definedName>
    <definedName name="rip" localSheetId="9">[12]Insumos!$E$221</definedName>
    <definedName name="rip">[15]Insumos!$E$221</definedName>
    <definedName name="rip2.5" localSheetId="9">[12]Insumos!$E$220</definedName>
    <definedName name="rip2.5">[15]Insumos!$E$220</definedName>
    <definedName name="RLCG11I" localSheetId="9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9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9">[12]Insumos!$E$874</definedName>
    <definedName name="rlm">[15]Insumos!$E$874</definedName>
    <definedName name="RLP" localSheetId="9">#REF!</definedName>
    <definedName name="RLP" localSheetId="0">#REF!</definedName>
    <definedName name="RLP" localSheetId="1">#REF!</definedName>
    <definedName name="RLP">#REF!</definedName>
    <definedName name="RMA" localSheetId="9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9">[12]Insumos!$E$941</definedName>
    <definedName name="rnt">[15]Insumos!$E$941</definedName>
    <definedName name="rod" localSheetId="9">[12]Insumos!$E$981</definedName>
    <definedName name="rod">[15]Insumos!$E$981</definedName>
    <definedName name="rodovia_pi">[49]Dados!$B$26</definedName>
    <definedName name="rop" localSheetId="9">[12]Insumos!$E$446</definedName>
    <definedName name="rop">[15]Insumos!$E$446</definedName>
    <definedName name="RP" localSheetId="9">#REF!</definedName>
    <definedName name="RP" localSheetId="0">#REF!</definedName>
    <definedName name="RP" localSheetId="1">#REF!</definedName>
    <definedName name="RP">#REF!</definedName>
    <definedName name="rpc1_2" localSheetId="9">[12]Insumos!$E$645</definedName>
    <definedName name="rpc1_2">[15]Insumos!$E$645</definedName>
    <definedName name="rpc7x30" localSheetId="9">[12]Insumos!$E$396</definedName>
    <definedName name="rpc7x30">[15]Insumos!$E$396</definedName>
    <definedName name="rpcr3_4" localSheetId="9">[12]Insumos!$E$650</definedName>
    <definedName name="rpcr3_4">[15]Insumos!$E$650</definedName>
    <definedName name="RPI" localSheetId="9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9">#REF!</definedName>
    <definedName name="RPP" localSheetId="0">#REF!</definedName>
    <definedName name="RPP" localSheetId="1">#REF!</definedName>
    <definedName name="RPP">#REF!</definedName>
    <definedName name="rpp1_2" localSheetId="9">[12]Insumos!$E$639</definedName>
    <definedName name="rpp1_2">[15]Insumos!$E$639</definedName>
    <definedName name="rql" localSheetId="9">[12]Insumos!$E$158</definedName>
    <definedName name="rql">[15]Insumos!$E$158</definedName>
    <definedName name="RR2C_qdade" localSheetId="9">[28]memoria!$M$223</definedName>
    <definedName name="RR2C_qdade">[29]memoria!$M$223</definedName>
    <definedName name="RR2C_taxa_TSD" localSheetId="9">[28]Peguntas!$B$28</definedName>
    <definedName name="RR2C_taxa_TSD">[29]Peguntas!$B$28</definedName>
    <definedName name="RR2C_taxa_TSS" localSheetId="9">[28]Peguntas!$B$32</definedName>
    <definedName name="RR2C_taxa_TSS">[29]Peguntas!$B$32</definedName>
    <definedName name="RS" localSheetId="9">#REF!</definedName>
    <definedName name="RS" localSheetId="0">#REF!</definedName>
    <definedName name="RS" localSheetId="1">#REF!</definedName>
    <definedName name="RS">#REF!</definedName>
    <definedName name="rtb" localSheetId="9">[12]Insumos!$E$939</definedName>
    <definedName name="rtb">[15]Insumos!$E$939</definedName>
    <definedName name="S" localSheetId="7">Plan1</definedName>
    <definedName name="S" localSheetId="9">Plan1</definedName>
    <definedName name="S" localSheetId="0">Plan1</definedName>
    <definedName name="S" localSheetId="1">Plan1</definedName>
    <definedName name="S">Plan1</definedName>
    <definedName name="SAL" localSheetId="9">[12]Insumos!$C$12</definedName>
    <definedName name="SAL">[15]Insumos!$C$12</definedName>
    <definedName name="sap" localSheetId="9">#REF!</definedName>
    <definedName name="sap" localSheetId="0">#REF!</definedName>
    <definedName name="sap" localSheetId="1">#REF!</definedName>
    <definedName name="sap">#REF!</definedName>
    <definedName name="sar" localSheetId="9">[12]Insumos!$E$218</definedName>
    <definedName name="sar">[15]Insumos!$E$218</definedName>
    <definedName name="sarjeta" localSheetId="9">[28]memoria!$E$379</definedName>
    <definedName name="sarjeta">[29]memoria!$E$379</definedName>
    <definedName name="sbg" localSheetId="9">#REF!</definedName>
    <definedName name="sbg" localSheetId="0">#REF!</definedName>
    <definedName name="sbg" localSheetId="1">#REF!</definedName>
    <definedName name="sbg">#REF!</definedName>
    <definedName name="sbp" localSheetId="9">[12]Insumos!$E$980</definedName>
    <definedName name="sbp">[15]Insumos!$E$980</definedName>
    <definedName name="SBRP" localSheetId="9">#REF!</definedName>
    <definedName name="SBRP" localSheetId="0">#REF!</definedName>
    <definedName name="SBRP" localSheetId="1">#REF!</definedName>
    <definedName name="SBRP">#REF!</definedName>
    <definedName name="SBTC" localSheetId="9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9">[12]Insumos!$E$868</definedName>
    <definedName name="sel">[15]Insumos!$E$868</definedName>
    <definedName name="sencount" hidden="1">1</definedName>
    <definedName name="SER" localSheetId="9">#REF!</definedName>
    <definedName name="SER" localSheetId="0">#REF!</definedName>
    <definedName name="SER" localSheetId="1">#REF!</definedName>
    <definedName name="SER">#REF!</definedName>
    <definedName name="servico" localSheetId="9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9">[12]Insumos!$E$119</definedName>
    <definedName name="sext1">[15]Insumos!$E$119</definedName>
    <definedName name="simples_80_cor" localSheetId="9">[28]memoria!$E$466</definedName>
    <definedName name="simples_80_cor">[29]memoria!$E$466</definedName>
    <definedName name="sin">[16]INSUMOS!$E$102</definedName>
    <definedName name="slb" localSheetId="9">[12]Insumos!$E$787</definedName>
    <definedName name="slb">[15]Insumos!$E$787</definedName>
    <definedName name="SMIN" localSheetId="9">#REF!</definedName>
    <definedName name="SMIN" localSheetId="0">#REF!</definedName>
    <definedName name="SMIN" localSheetId="1">#REF!</definedName>
    <definedName name="SMIN">#REF!</definedName>
    <definedName name="soe" localSheetId="9">[12]Insumos!$E$118</definedName>
    <definedName name="soe">[15]Insumos!$E$118</definedName>
    <definedName name="sol1.5" localSheetId="9">[12]Insumos!$E$402</definedName>
    <definedName name="sol1.5">[15]Insumos!$E$402</definedName>
    <definedName name="sol1.5x15" localSheetId="9">[12]Insumos!$E$403</definedName>
    <definedName name="sol1.5x15">[15]Insumos!$E$403</definedName>
    <definedName name="sol1.5x17" localSheetId="9">[12]Insumos!$E$404</definedName>
    <definedName name="sol1.5x17">[15]Insumos!$E$404</definedName>
    <definedName name="sol2.5" localSheetId="9">[12]Insumos!$E$408</definedName>
    <definedName name="sol2.5">[15]Insumos!$E$408</definedName>
    <definedName name="sol2.5x15" localSheetId="9">[12]Insumos!$E$409</definedName>
    <definedName name="sol2.5x15">[15]Insumos!$E$409</definedName>
    <definedName name="sol2.5x17" localSheetId="9">[12]Insumos!$E$410</definedName>
    <definedName name="sol2.5x17">[15]Insumos!$E$410</definedName>
    <definedName name="sol2x15" localSheetId="9">[12]Insumos!$E$406</definedName>
    <definedName name="sol2x15">[15]Insumos!$E$406</definedName>
    <definedName name="sol2x17" localSheetId="9">[12]Insumos!$E$407</definedName>
    <definedName name="sol2x17">[15]Insumos!$E$407</definedName>
    <definedName name="Solto" localSheetId="9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9">[12]Insumos!$E$790</definedName>
    <definedName name="spl">[15]Insumos!$E$790</definedName>
    <definedName name="srs" localSheetId="9">[12]Insumos!$E$1006</definedName>
    <definedName name="srs">[15]Insumos!$E$1006</definedName>
    <definedName name="srv" localSheetId="9">[12]Insumos!$E$31</definedName>
    <definedName name="srv">[15]Insumos!$E$31</definedName>
    <definedName name="ssw" localSheetId="7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9">[12]Insumos!$E$1004</definedName>
    <definedName name="stm">[15]Insumos!$E$1004</definedName>
    <definedName name="Sub_" localSheetId="9">[28]Peguntas!$B$42</definedName>
    <definedName name="Sub_">[29]Peguntas!$B$42</definedName>
    <definedName name="SUMMERY" localSheetId="9">#REF!</definedName>
    <definedName name="SUMMERY" localSheetId="0">#REF!</definedName>
    <definedName name="SUMMERY" localSheetId="1">#REF!</definedName>
    <definedName name="SUMMERY">#REF!</definedName>
    <definedName name="svt" localSheetId="9">[12]Insumos!$E$865</definedName>
    <definedName name="svt">[15]Insumos!$E$865</definedName>
    <definedName name="sx" localSheetId="9">#REF!</definedName>
    <definedName name="sx" localSheetId="0">#REF!</definedName>
    <definedName name="sx" localSheetId="1">#REF!</definedName>
    <definedName name="sx">#REF!</definedName>
    <definedName name="sxo" localSheetId="9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9">#REF!</definedName>
    <definedName name="ta" localSheetId="0">#REF!</definedName>
    <definedName name="ta" localSheetId="1">#REF!</definedName>
    <definedName name="ta">#REF!</definedName>
    <definedName name="tab" localSheetId="9">[12]Insumos!$E$219</definedName>
    <definedName name="tab">[15]Insumos!$E$219</definedName>
    <definedName name="tabb" localSheetId="9">[12]Insumos!$E$937</definedName>
    <definedName name="tabb">[15]Insumos!$E$937</definedName>
    <definedName name="tac" localSheetId="9">[12]Insumos!$E$494</definedName>
    <definedName name="tac">[15]Insumos!$E$494</definedName>
    <definedName name="tal" localSheetId="9">[12]Insumos!$E$82</definedName>
    <definedName name="tal">[15]Insumos!$E$82</definedName>
    <definedName name="tan" localSheetId="9">[12]Insumos!$E$492</definedName>
    <definedName name="tan">[15]Insumos!$E$492</definedName>
    <definedName name="tanp" localSheetId="9">[12]Insumos!$E$493</definedName>
    <definedName name="tanp">[15]Insumos!$E$493</definedName>
    <definedName name="tarp" localSheetId="9">[12]Insumos!$E$484</definedName>
    <definedName name="tarp">[15]Insumos!$E$484</definedName>
    <definedName name="Taxa_brita_TSD" localSheetId="9">[28]Peguntas!$B$29</definedName>
    <definedName name="Taxa_brita_TSD">[29]Peguntas!$B$29</definedName>
    <definedName name="taxa_brita_TSS" localSheetId="9">[28]Peguntas!$B$33</definedName>
    <definedName name="taxa_brita_TSS">[29]Peguntas!$B$33</definedName>
    <definedName name="taz" localSheetId="9">[12]Insumos!$E$80</definedName>
    <definedName name="taz">[15]Insumos!$E$80</definedName>
    <definedName name="TB" localSheetId="9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9">[12]Insumos!$E$743</definedName>
    <definedName name="tbcg15">[15]Insumos!$E$743</definedName>
    <definedName name="tbcg22" localSheetId="9">[12]Insumos!$E$744</definedName>
    <definedName name="tbcg22">[15]Insumos!$E$744</definedName>
    <definedName name="tbv" localSheetId="9">[12]Insumos!$E$214</definedName>
    <definedName name="tbv">[15]Insumos!$E$214</definedName>
    <definedName name="tcef" localSheetId="9">#REF!</definedName>
    <definedName name="tcef" localSheetId="0">#REF!</definedName>
    <definedName name="tcef" localSheetId="1">#REF!</definedName>
    <definedName name="tcef">#REF!</definedName>
    <definedName name="tcg1_2" localSheetId="9">[12]Insumos!$E$634</definedName>
    <definedName name="tcg1_2">[15]Insumos!$E$634</definedName>
    <definedName name="tcl1_2" localSheetId="9">[12]Insumos!$E$633</definedName>
    <definedName name="tcl1_2">[15]Insumos!$E$633</definedName>
    <definedName name="tco" localSheetId="9">[12]Insumos!$E$480</definedName>
    <definedName name="tco">[15]Insumos!$E$480</definedName>
    <definedName name="tcop" localSheetId="9">[12]Insumos!$E$481</definedName>
    <definedName name="tcop">[15]Insumos!$E$481</definedName>
    <definedName name="tcpp" localSheetId="9">[12]Insumos!$E$482</definedName>
    <definedName name="tcpp">[15]Insumos!$E$482</definedName>
    <definedName name="tea1_220" localSheetId="9">[12]Insumos!$E$608</definedName>
    <definedName name="tea1_220">[15]Insumos!$E$608</definedName>
    <definedName name="tebg1_2.15" localSheetId="9">[12]Insumos!$E$747</definedName>
    <definedName name="tebg1_2.15">[15]Insumos!$E$747</definedName>
    <definedName name="tebg3_4.22" localSheetId="9">[12]Insumos!$E$748</definedName>
    <definedName name="tebg3_4.22">[15]Insumos!$E$748</definedName>
    <definedName name="tecg15" localSheetId="9">[12]Insumos!$E$745</definedName>
    <definedName name="tecg15">[15]Insumos!$E$745</definedName>
    <definedName name="tecg22" localSheetId="9">[12]Insumos!$E$746</definedName>
    <definedName name="tecg22">[15]Insumos!$E$746</definedName>
    <definedName name="teco" localSheetId="9">[12]Insumos!$E$1065</definedName>
    <definedName name="teco">[15]Insumos!$E$1065</definedName>
    <definedName name="tecs" localSheetId="9">#REF!</definedName>
    <definedName name="tecs" localSheetId="0">#REF!</definedName>
    <definedName name="tecs" localSheetId="1">#REF!</definedName>
    <definedName name="tecs">#REF!</definedName>
    <definedName name="tefg40" localSheetId="9">[12]Insumos!$E$103</definedName>
    <definedName name="tefg40">[15]Insumos!$E$103</definedName>
    <definedName name="tefg50" localSheetId="9">[12]Insumos!$E$104</definedName>
    <definedName name="tefg50">[15]Insumos!$E$104</definedName>
    <definedName name="tefg65" localSheetId="9">[12]Insumos!$E$105</definedName>
    <definedName name="tefg65">[15]Insumos!$E$105</definedName>
    <definedName name="telha">NA()</definedName>
    <definedName name="teo" localSheetId="9">[12]Insumos!$E$1025</definedName>
    <definedName name="teo">[15]Insumos!$E$1025</definedName>
    <definedName name="teon1" localSheetId="9">[12]Insumos!$E$77</definedName>
    <definedName name="teon1">[15]Insumos!$E$77</definedName>
    <definedName name="Teor">[69]Teor!$A$3:$A$7</definedName>
    <definedName name="Terra_agua_consumo" localSheetId="9">[28]Peguntas!$B$8</definedName>
    <definedName name="Terra_agua_consumo">[29]Peguntas!$B$8</definedName>
    <definedName name="Terra_agua_dmt" localSheetId="9">[28]memoria!$M$57</definedName>
    <definedName name="Terra_agua_dmt">[29]memoria!$M$57</definedName>
    <definedName name="Terra_empol" localSheetId="9">[28]Peguntas!$B$7</definedName>
    <definedName name="Terra_empol">[29]Peguntas!$B$7</definedName>
    <definedName name="TerraAguaPrev" localSheetId="9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9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9">[12]Insumos!$E$57</definedName>
    <definedName name="tev">[15]Insumos!$E$57</definedName>
    <definedName name="Texto_area" localSheetId="9">[20]Texto!$A$18</definedName>
    <definedName name="Texto_area">[19]Texto!$A$18</definedName>
    <definedName name="Texto_espess" localSheetId="9">[20]Texto!$A$19</definedName>
    <definedName name="Texto_espess">[19]Texto!$A$19</definedName>
    <definedName name="Texto_Ext" localSheetId="9">[20]Texto!$A$15</definedName>
    <definedName name="Texto_Ext">[19]Texto!$A$15</definedName>
    <definedName name="Texto_larg" localSheetId="9">[20]Texto!$A$16</definedName>
    <definedName name="Texto_larg">[19]Texto!$A$16</definedName>
    <definedName name="Texto_larg_med" localSheetId="9">[20]Texto!$A$17</definedName>
    <definedName name="Texto_larg_med">[19]Texto!$A$17</definedName>
    <definedName name="Texto_vol" localSheetId="9">[20]Texto!$A$20</definedName>
    <definedName name="Texto_vol">[19]Texto!$A$20</definedName>
    <definedName name="tfo" localSheetId="9">[12]Insumos!$E$78</definedName>
    <definedName name="tfo">[15]Insumos!$E$78</definedName>
    <definedName name="tfs" localSheetId="9">[12]Insumos!$E$940</definedName>
    <definedName name="tfs">[15]Insumos!$E$940</definedName>
    <definedName name="the" localSheetId="9">#REF!</definedName>
    <definedName name="the" localSheetId="0">#REF!</definedName>
    <definedName name="the" localSheetId="1">#REF!</definedName>
    <definedName name="the">#REF!</definedName>
    <definedName name="TID" localSheetId="9">#REF!</definedName>
    <definedName name="TID" localSheetId="0">#REF!</definedName>
    <definedName name="TID" localSheetId="1">#REF!</definedName>
    <definedName name="TID">#REF!</definedName>
    <definedName name="TID_10" localSheetId="9">#REF!</definedName>
    <definedName name="TID_10" localSheetId="0">#REF!</definedName>
    <definedName name="TID_10" localSheetId="1">#REF!</definedName>
    <definedName name="TID_10">#REF!</definedName>
    <definedName name="TID_11" localSheetId="9">#REF!</definedName>
    <definedName name="TID_11" localSheetId="0">#REF!</definedName>
    <definedName name="TID_11" localSheetId="1">#REF!</definedName>
    <definedName name="TID_11">#REF!</definedName>
    <definedName name="TID_4" localSheetId="9">#REF!</definedName>
    <definedName name="TID_4" localSheetId="0">#REF!</definedName>
    <definedName name="TID_4" localSheetId="1">#REF!</definedName>
    <definedName name="TID_4">#REF!</definedName>
    <definedName name="TID_5" localSheetId="9">#REF!</definedName>
    <definedName name="TID_5" localSheetId="0">#REF!</definedName>
    <definedName name="TID_5" localSheetId="1">#REF!</definedName>
    <definedName name="TID_5">#REF!</definedName>
    <definedName name="TID_6" localSheetId="9">#REF!</definedName>
    <definedName name="TID_6" localSheetId="0">#REF!</definedName>
    <definedName name="TID_6" localSheetId="1">#REF!</definedName>
    <definedName name="TID_6">#REF!</definedName>
    <definedName name="TID_7" localSheetId="9">#REF!</definedName>
    <definedName name="TID_7" localSheetId="0">#REF!</definedName>
    <definedName name="TID_7" localSheetId="1">#REF!</definedName>
    <definedName name="TID_7">#REF!</definedName>
    <definedName name="TID_9" localSheetId="9">#REF!</definedName>
    <definedName name="TID_9" localSheetId="0">#REF!</definedName>
    <definedName name="TID_9" localSheetId="1">#REF!</definedName>
    <definedName name="TID_9">#REF!</definedName>
    <definedName name="tim" localSheetId="9">[12]Insumos!$E$926</definedName>
    <definedName name="tim">[15]Insumos!$E$926</definedName>
    <definedName name="_xlnm.Print_Titles" localSheetId="4">CPUs!$1:$4</definedName>
    <definedName name="_xlnm.Print_Titles" localSheetId="8">'LSINAPI '!$5:$5</definedName>
    <definedName name="_xlnm.Print_Titles" localSheetId="3">'Orçamento Sintético'!$1:$4</definedName>
    <definedName name="tjc">[16]INSUMOS!$E$51</definedName>
    <definedName name="tjf" localSheetId="9">[12]Insumos!$E$61</definedName>
    <definedName name="tjf">[15]Insumos!$E$61</definedName>
    <definedName name="tjt" localSheetId="9">[12]Insumos!$E$376</definedName>
    <definedName name="tjt">[15]Insumos!$E$376</definedName>
    <definedName name="tjv" localSheetId="9">[12]Insumos!$E$66</definedName>
    <definedName name="tjv">[15]Insumos!$E$66</definedName>
    <definedName name="tla14x2" localSheetId="9">[12]Insumos!$E$95</definedName>
    <definedName name="tla14x2">[15]Insumos!$E$95</definedName>
    <definedName name="tlc">[16]INSUMOS!$E$50</definedName>
    <definedName name="tle" localSheetId="9">[12]Insumos!$E$79</definedName>
    <definedName name="tle">[15]Insumos!$E$79</definedName>
    <definedName name="tlf">[16]INSUMOS!$E$107</definedName>
    <definedName name="tll" localSheetId="9">[12]Insumos!$E$488</definedName>
    <definedName name="tll">[15]Insumos!$E$488</definedName>
    <definedName name="tllp" localSheetId="9">[12]Insumos!$E$489</definedName>
    <definedName name="tllp">[15]Insumos!$E$489</definedName>
    <definedName name="tlm1_2" localSheetId="9">[12]Insumos!$E$622</definedName>
    <definedName name="tlm1_2">[15]Insumos!$E$622</definedName>
    <definedName name="tmf" localSheetId="9">[12]Insumos!$E$1037</definedName>
    <definedName name="tmf">[15]Insumos!$E$1037</definedName>
    <definedName name="tmi" localSheetId="9">[12]Insumos!$E$490</definedName>
    <definedName name="tmi">[15]Insumos!$E$490</definedName>
    <definedName name="tmip" localSheetId="9">[12]Insumos!$E$491</definedName>
    <definedName name="tmip">[15]Insumos!$E$491</definedName>
    <definedName name="tmk" localSheetId="9">[12]Insumos!$E$1042</definedName>
    <definedName name="tmk">[15]Insumos!$E$1042</definedName>
    <definedName name="tmt" localSheetId="9">[12]Insumos!$E$81</definedName>
    <definedName name="tmt">[15]Insumos!$E$81</definedName>
    <definedName name="tnc1_2" localSheetId="9">[12]Insumos!$E$631</definedName>
    <definedName name="tnc1_2">[15]Insumos!$E$631</definedName>
    <definedName name="tnc3_4" localSheetId="9">[12]Insumos!$E$632</definedName>
    <definedName name="tnc3_4">[15]Insumos!$E$632</definedName>
    <definedName name="tncb1_2" localSheetId="9">[12]Insumos!$E$630</definedName>
    <definedName name="tncb1_2">[15]Insumos!$E$630</definedName>
    <definedName name="tni1_2" localSheetId="9">[12]Insumos!$E$629</definedName>
    <definedName name="tni1_2">[15]Insumos!$E$629</definedName>
    <definedName name="tnp1\2">[16]INSUMOS!$E$122</definedName>
    <definedName name="tnp1_2" localSheetId="9">[12]Insumos!$E$628</definedName>
    <definedName name="tnp1_2">[15]Insumos!$E$628</definedName>
    <definedName name="top" localSheetId="9">[12]Insumos!$E$33</definedName>
    <definedName name="top">[15]Insumos!$E$33</definedName>
    <definedName name="topm" localSheetId="9">[12]Insumos!$E$34</definedName>
    <definedName name="topm">[15]Insumos!$E$34</definedName>
    <definedName name="TOT" localSheetId="9">[12]Resumo!$F$12</definedName>
    <definedName name="TOT">[15]Resumo!$F$12</definedName>
    <definedName name="TOTAL" localSheetId="9">#REF!</definedName>
    <definedName name="TOTAL" localSheetId="0">#REF!</definedName>
    <definedName name="TOTAL" localSheetId="1">#REF!</definedName>
    <definedName name="TOTAL">#REF!</definedName>
    <definedName name="tpb" localSheetId="9">[12]Insumos!$E$782</definedName>
    <definedName name="tpb">[15]Insumos!$E$782</definedName>
    <definedName name="TPI" localSheetId="9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9">[12]Insumos!$E$627</definedName>
    <definedName name="tpl1_2">[15]Insumos!$E$627</definedName>
    <definedName name="TPM" localSheetId="9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9">#REF!</definedName>
    <definedName name="TPP" localSheetId="0">#REF!</definedName>
    <definedName name="TPP" localSheetId="1">#REF!</definedName>
    <definedName name="TPP">#REF!</definedName>
    <definedName name="tpr" localSheetId="9">[12]Insumos!$E$1031</definedName>
    <definedName name="tpr">[15]Insumos!$E$1031</definedName>
    <definedName name="tpri" localSheetId="9">[12]Insumos!$E$889</definedName>
    <definedName name="tpri">[15]Insumos!$E$889</definedName>
    <definedName name="tps1_2" localSheetId="9">[12]Insumos!$E$615</definedName>
    <definedName name="tps1_2">[15]Insumos!$E$615</definedName>
    <definedName name="tps11_2" localSheetId="9">[12]Insumos!$E$616</definedName>
    <definedName name="tps11_2">[15]Insumos!$E$616</definedName>
    <definedName name="tram20" localSheetId="9">[12]Insumos!$E$1010</definedName>
    <definedName name="tram20">[15]Insumos!$E$1010</definedName>
    <definedName name="tram25" localSheetId="9">[12]Insumos!$E$1011</definedName>
    <definedName name="tram25">[15]Insumos!$E$1011</definedName>
    <definedName name="Transporte" localSheetId="9">[20]Texto!$A$22</definedName>
    <definedName name="Transporte">[19]Texto!$A$22</definedName>
    <definedName name="trb">[16]INSUMOS!$E$79</definedName>
    <definedName name="trc" localSheetId="9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9">[12]Insumos!$E$419</definedName>
    <definedName name="trf112.5">[15]Insumos!$E$419</definedName>
    <definedName name="trpc" localSheetId="9">[12]Insumos!$E$1062</definedName>
    <definedName name="trpc">[15]Insumos!$E$1062</definedName>
    <definedName name="TRTD6I" localSheetId="9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9">#REF!</definedName>
    <definedName name="TSD" localSheetId="0">#REF!</definedName>
    <definedName name="TSD" localSheetId="1">#REF!</definedName>
    <definedName name="TSD">#REF!</definedName>
    <definedName name="TSD_area" localSheetId="9">[28]memoria!$M$209</definedName>
    <definedName name="TSD_area">[29]memoria!$M$209</definedName>
    <definedName name="TSD_larg" localSheetId="9">[28]Peguntas!$B$27</definedName>
    <definedName name="TSD_larg">[29]Peguntas!$B$27</definedName>
    <definedName name="TSD_m2" localSheetId="9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9">[12]Insumos!$E$485</definedName>
    <definedName name="tspp">[15]Insumos!$E$485</definedName>
    <definedName name="TSS_area" localSheetId="9">[28]memoria!$M$216</definedName>
    <definedName name="TSS_area">[29]memoria!$M$216</definedName>
    <definedName name="TSS_larg" localSheetId="9">[28]Peguntas!$B$31</definedName>
    <definedName name="TSS_larg">[29]Peguntas!$B$31</definedName>
    <definedName name="TSS_m2" localSheetId="9">[20]memoria!$N$199</definedName>
    <definedName name="TSS_m2">[19]memoria!$N$199</definedName>
    <definedName name="tssp" localSheetId="9">#REF!</definedName>
    <definedName name="tssp" localSheetId="0">#REF!</definedName>
    <definedName name="tssp" localSheetId="1">#REF!</definedName>
    <definedName name="tssp">#REF!</definedName>
    <definedName name="tst" localSheetId="9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9">[12]Insumos!$E$853</definedName>
    <definedName name="tta">[15]Insumos!$E$853</definedName>
    <definedName name="ttc" localSheetId="9">[12]Insumos!$E$866</definedName>
    <definedName name="ttc">[15]Insumos!$E$866</definedName>
    <definedName name="tte" localSheetId="9">[12]Insumos!$E$864</definedName>
    <definedName name="tte">[15]Insumos!$E$864</definedName>
    <definedName name="ttel" localSheetId="9">#REF!</definedName>
    <definedName name="ttel" localSheetId="0">#REF!</definedName>
    <definedName name="ttel" localSheetId="1">#REF!</definedName>
    <definedName name="ttel">#REF!</definedName>
    <definedName name="ttk" localSheetId="9">#REF!</definedName>
    <definedName name="ttk" localSheetId="0">#REF!</definedName>
    <definedName name="ttk" localSheetId="1">#REF!</definedName>
    <definedName name="ttk">#REF!</definedName>
    <definedName name="ttl" localSheetId="9">[12]Insumos!$E$854</definedName>
    <definedName name="ttl">[15]Insumos!$E$854</definedName>
    <definedName name="tto" localSheetId="9">[12]Insumos!$E$863</definedName>
    <definedName name="tto">[15]Insumos!$E$863</definedName>
    <definedName name="ttt" localSheetId="9">[12]Insumos!$E$486</definedName>
    <definedName name="ttt">[15]Insumos!$E$486</definedName>
    <definedName name="tttp" localSheetId="9">[12]Insumos!$E$487</definedName>
    <definedName name="tttp">[15]Insumos!$E$487</definedName>
    <definedName name="ttv" localSheetId="9">[12]Insumos!$E$855</definedName>
    <definedName name="ttv">[15]Insumos!$E$855</definedName>
    <definedName name="tub100ca2" localSheetId="9">[12]Insumos!$E$820</definedName>
    <definedName name="tub100ca2">[15]Insumos!$E$820</definedName>
    <definedName name="tub60ca2" localSheetId="9">[12]Insumos!$E$818</definedName>
    <definedName name="tub60ca2">[15]Insumos!$E$818</definedName>
    <definedName name="tub80ca2" localSheetId="9">[12]Insumos!$E$819</definedName>
    <definedName name="tub80ca2">[15]Insumos!$E$819</definedName>
    <definedName name="tubd40" localSheetId="9">[12]Insumos!$E$698</definedName>
    <definedName name="tubd40">[15]Insumos!$E$698</definedName>
    <definedName name="Tuboscon" localSheetId="9">#REF!</definedName>
    <definedName name="Tuboscon" localSheetId="0">#REF!</definedName>
    <definedName name="Tuboscon" localSheetId="1">#REF!</definedName>
    <definedName name="Tuboscon">#REF!</definedName>
    <definedName name="TUDO" localSheetId="9">#REF!</definedName>
    <definedName name="TUDO" localSheetId="0">#REF!</definedName>
    <definedName name="TUDO" localSheetId="1">#REF!</definedName>
    <definedName name="TUDO">#REF!</definedName>
    <definedName name="tup" localSheetId="9">[12]Insumos!$E$479</definedName>
    <definedName name="tup">[15]Insumos!$E$479</definedName>
    <definedName name="tus" localSheetId="9">[12]Insumos!$E$478</definedName>
    <definedName name="tus">[15]Insumos!$E$478</definedName>
    <definedName name="tx_2_para" localSheetId="9">[43]memoria!$P$1</definedName>
    <definedName name="tx_2_para">[44]memoria!$P$1</definedName>
    <definedName name="tx_3" localSheetId="9">[43]memoria!$N$1</definedName>
    <definedName name="tx_3">[44]memoria!$N$1</definedName>
    <definedName name="txa" localSheetId="9">[12]Insumos!$E$857</definedName>
    <definedName name="txa">[15]Insumos!$E$857</definedName>
    <definedName name="u" localSheetId="9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9">[12]Insumos!$E$621</definedName>
    <definedName name="uni11_2">[15]Insumos!$E$621</definedName>
    <definedName name="unidade" localSheetId="9">[60]Parametrizar!$D$28:$E$53</definedName>
    <definedName name="unidade">[61]Parametrizar!$D$28:$E$53</definedName>
    <definedName name="unidade_coluna" localSheetId="9">[60]Parametrizar!$D$29:$D$51</definedName>
    <definedName name="unidade_coluna">[61]Parametrizar!$D$29:$D$51</definedName>
    <definedName name="UNIT" localSheetId="9">#REF!</definedName>
    <definedName name="UNIT" localSheetId="0">#REF!</definedName>
    <definedName name="UNIT" localSheetId="1">#REF!</definedName>
    <definedName name="UNIT">#REF!</definedName>
    <definedName name="USS" localSheetId="9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9">[12]Insumos!$E$336</definedName>
    <definedName name="vaf">[15]Insumos!$E$336</definedName>
    <definedName name="val11_2" localSheetId="9">[12]Insumos!$E$620</definedName>
    <definedName name="val11_2">[15]Insumos!$E$620</definedName>
    <definedName name="Vazios">[69]Teor!$B$3:$B$7</definedName>
    <definedName name="vbn" localSheetId="9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9">[12]Insumos!$E$1017</definedName>
    <definedName name="vemAZ25">[15]Insumos!$E$1017</definedName>
    <definedName name="vep" localSheetId="9">[12]Insumos!$E$969</definedName>
    <definedName name="vep">[15]Insumos!$E$969</definedName>
    <definedName name="verde" localSheetId="9">#REF!</definedName>
    <definedName name="verde" localSheetId="0">#REF!</definedName>
    <definedName name="verde" localSheetId="1">#REF!</definedName>
    <definedName name="verde">#REF!</definedName>
    <definedName name="verdepav" localSheetId="9">#REF!</definedName>
    <definedName name="verdepav" localSheetId="0">#REF!</definedName>
    <definedName name="verdepav" localSheetId="1">#REF!</definedName>
    <definedName name="verdepav">#REF!</definedName>
    <definedName name="vfi3.5" localSheetId="9">[12]Insumos!$E$897</definedName>
    <definedName name="vfi3.5">[15]Insumos!$E$897</definedName>
    <definedName name="vig" localSheetId="9">[12]Insumos!$E$38</definedName>
    <definedName name="vig">[15]Insumos!$E$38</definedName>
    <definedName name="VII" localSheetId="9">#REF!</definedName>
    <definedName name="VII" localSheetId="0">#REF!</definedName>
    <definedName name="VII" localSheetId="1">#REF!</definedName>
    <definedName name="VII">#REF!</definedName>
    <definedName name="VIP" localSheetId="9">#REF!</definedName>
    <definedName name="VIP" localSheetId="0">#REF!</definedName>
    <definedName name="VIP" localSheetId="1">#REF!</definedName>
    <definedName name="VIP">#REF!</definedName>
    <definedName name="vli" localSheetId="9">[12]Insumos!$E$712</definedName>
    <definedName name="vli">[15]Insumos!$E$712</definedName>
    <definedName name="vlp" localSheetId="9">[12]Insumos!$E$713</definedName>
    <definedName name="vlp">[15]Insumos!$E$713</definedName>
    <definedName name="VLR" localSheetId="9">#REF!</definedName>
    <definedName name="VLR" localSheetId="0">#REF!</definedName>
    <definedName name="VLR" localSheetId="1">#REF!</definedName>
    <definedName name="VLR">#REF!</definedName>
    <definedName name="vol_jaz" localSheetId="9">[28]memoria!$G$164</definedName>
    <definedName name="vol_jaz">[29]memoria!$G$164</definedName>
    <definedName name="vol_jaz_01" localSheetId="9">[28]memoria!$G$134</definedName>
    <definedName name="vol_jaz_01">[29]memoria!$G$134</definedName>
    <definedName name="vol_jaz_02" localSheetId="9">[28]memoria!$G$160</definedName>
    <definedName name="vol_jaz_02">[29]memoria!$G$160</definedName>
    <definedName name="vpe" localSheetId="9">[12]Insumos!$E$973</definedName>
    <definedName name="vpe">[15]Insumos!$E$973</definedName>
    <definedName name="vpi" localSheetId="9">[12]Insumos!$E$974</definedName>
    <definedName name="vpi">[15]Insumos!$E$974</definedName>
    <definedName name="vsb" localSheetId="9">[12]Insumos!$E$768</definedName>
    <definedName name="vsb">[15]Insumos!$E$768</definedName>
    <definedName name="vsbc" localSheetId="9">[12]Insumos!$E$770</definedName>
    <definedName name="vsbc">[15]Insumos!$E$770</definedName>
    <definedName name="vsbpc" localSheetId="9">[12]Insumos!$E$769</definedName>
    <definedName name="vsbpc">[15]Insumos!$E$769</definedName>
    <definedName name="vtt" localSheetId="9">[12]Insumos!$E$552</definedName>
    <definedName name="vtt">[15]Insumos!$E$552</definedName>
    <definedName name="vzx" localSheetId="9">#REF!</definedName>
    <definedName name="vzx" localSheetId="0">#REF!</definedName>
    <definedName name="vzx" localSheetId="1">#REF!</definedName>
    <definedName name="vzx">#REF!</definedName>
    <definedName name="WEWRWR" localSheetId="7">'DMT PEDRA'!WEWRWR</definedName>
    <definedName name="WEWRWR" localSheetId="9">RELEV!WEWRWR</definedName>
    <definedName name="WEWRWR" localSheetId="0">#N/A</definedName>
    <definedName name="WEWRWR" localSheetId="1">#N/A</definedName>
    <definedName name="WEWRWR">#N/A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7">Plan1</definedName>
    <definedName name="WWW" localSheetId="9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9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9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7">'DMT PEDRA'!XXX</definedName>
    <definedName name="XXX" localSheetId="9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7" hidden="1">#REF!</definedName>
    <definedName name="Z_022B7420_7F94_427F_B370_84030F9B3342_.wvu.FilterData" localSheetId="9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7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9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9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9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9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9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9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9">[12]Insumos!$E$867</definedName>
    <definedName name="zba">[15]Insumos!$E$867</definedName>
    <definedName name="ZONASUL">'[56]CUSTO ZONA SUL'!$A$3:$N$21</definedName>
    <definedName name="zsddfsfd" localSheetId="6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1" l="1"/>
  <c r="F4" i="21"/>
  <c r="F40" i="21"/>
  <c r="E40" i="21"/>
  <c r="D40" i="21"/>
  <c r="C40" i="21"/>
  <c r="F36" i="21"/>
  <c r="E36" i="21"/>
  <c r="D36" i="21"/>
  <c r="C36" i="21"/>
  <c r="F29" i="21"/>
  <c r="E29" i="21"/>
  <c r="D29" i="21"/>
  <c r="C29" i="21"/>
  <c r="F17" i="21"/>
  <c r="E17" i="21"/>
  <c r="E42" i="21" s="1"/>
  <c r="D17" i="21"/>
  <c r="C17" i="21"/>
  <c r="E6" i="14"/>
  <c r="E5" i="14"/>
  <c r="E4" i="14"/>
  <c r="L156" i="3"/>
  <c r="L140" i="3"/>
  <c r="L146" i="3"/>
  <c r="L150" i="3"/>
  <c r="L149" i="3"/>
  <c r="F42" i="21" l="1"/>
  <c r="C42" i="21"/>
  <c r="D42" i="21"/>
  <c r="H153" i="3" l="1"/>
  <c r="G153" i="3"/>
  <c r="H152" i="3"/>
  <c r="G152" i="3"/>
  <c r="H20" i="3"/>
  <c r="G20" i="3"/>
  <c r="H19" i="3"/>
  <c r="G19" i="3"/>
  <c r="H17" i="3"/>
  <c r="G17" i="3"/>
  <c r="H16" i="3"/>
  <c r="G16" i="3"/>
  <c r="H15" i="3"/>
  <c r="G15" i="3"/>
  <c r="H13" i="3"/>
  <c r="G13" i="3"/>
  <c r="H12" i="3"/>
  <c r="G12" i="3"/>
  <c r="H10" i="3"/>
  <c r="G10" i="3"/>
  <c r="H7" i="3"/>
  <c r="G7" i="3"/>
  <c r="H6" i="3"/>
  <c r="G6" i="3"/>
  <c r="E305" i="2"/>
  <c r="D305" i="2"/>
  <c r="E275" i="2"/>
  <c r="D275" i="2"/>
  <c r="E245" i="2"/>
  <c r="D245" i="2"/>
  <c r="D215" i="2"/>
  <c r="E215" i="2"/>
  <c r="E185" i="2"/>
  <c r="D185" i="2"/>
  <c r="E155" i="2"/>
  <c r="D155" i="2"/>
  <c r="E125" i="2"/>
  <c r="D125" i="2"/>
  <c r="E16" i="12"/>
  <c r="D16" i="12"/>
  <c r="C16" i="12"/>
  <c r="E15" i="12"/>
  <c r="D15" i="12"/>
  <c r="C15" i="12"/>
  <c r="G15" i="12" s="1"/>
  <c r="E14" i="12"/>
  <c r="D14" i="12"/>
  <c r="C14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E9" i="12"/>
  <c r="D9" i="12"/>
  <c r="G9" i="12" s="1"/>
  <c r="C9" i="12"/>
  <c r="B16" i="12"/>
  <c r="B15" i="12"/>
  <c r="B14" i="12"/>
  <c r="B13" i="12"/>
  <c r="B12" i="12"/>
  <c r="B11" i="12"/>
  <c r="B10" i="12"/>
  <c r="B9" i="12"/>
  <c r="F147" i="3"/>
  <c r="D138" i="3"/>
  <c r="D125" i="3"/>
  <c r="F120" i="3"/>
  <c r="D112" i="3"/>
  <c r="D99" i="3"/>
  <c r="D86" i="3"/>
  <c r="F81" i="3"/>
  <c r="D73" i="3"/>
  <c r="F68" i="3"/>
  <c r="D60" i="3"/>
  <c r="F55" i="3"/>
  <c r="D47" i="3"/>
  <c r="D34" i="3"/>
  <c r="E340" i="2"/>
  <c r="F150" i="3" s="1"/>
  <c r="D340" i="2"/>
  <c r="E339" i="2"/>
  <c r="F149" i="3" s="1"/>
  <c r="D339" i="2"/>
  <c r="E336" i="2"/>
  <c r="D336" i="2"/>
  <c r="E335" i="2"/>
  <c r="F146" i="3" s="1"/>
  <c r="D335" i="2"/>
  <c r="E334" i="2"/>
  <c r="F145" i="3" s="1"/>
  <c r="D334" i="2"/>
  <c r="E330" i="2"/>
  <c r="E331" i="2" s="1"/>
  <c r="F143" i="3" s="1"/>
  <c r="D330" i="2"/>
  <c r="D331" i="2" s="1"/>
  <c r="E327" i="2"/>
  <c r="F140" i="3" s="1"/>
  <c r="D327" i="2"/>
  <c r="E310" i="2"/>
  <c r="F137" i="3" s="1"/>
  <c r="D310" i="2"/>
  <c r="E309" i="2"/>
  <c r="F136" i="3" s="1"/>
  <c r="D309" i="2"/>
  <c r="E306" i="2"/>
  <c r="F134" i="3" s="1"/>
  <c r="D306" i="2"/>
  <c r="F133" i="3"/>
  <c r="E304" i="2"/>
  <c r="F132" i="3" s="1"/>
  <c r="D304" i="2"/>
  <c r="E300" i="2"/>
  <c r="E301" i="2" s="1"/>
  <c r="F130" i="3" s="1"/>
  <c r="D300" i="2"/>
  <c r="D301" i="2" s="1"/>
  <c r="E297" i="2"/>
  <c r="F127" i="3" s="1"/>
  <c r="D297" i="2"/>
  <c r="E280" i="2"/>
  <c r="F124" i="3" s="1"/>
  <c r="D280" i="2"/>
  <c r="E279" i="2"/>
  <c r="F123" i="3" s="1"/>
  <c r="D279" i="2"/>
  <c r="E276" i="2"/>
  <c r="F121" i="3" s="1"/>
  <c r="D276" i="2"/>
  <c r="E274" i="2"/>
  <c r="F119" i="3" s="1"/>
  <c r="D274" i="2"/>
  <c r="E270" i="2"/>
  <c r="E271" i="2" s="1"/>
  <c r="F117" i="3" s="1"/>
  <c r="D270" i="2"/>
  <c r="D271" i="2" s="1"/>
  <c r="E267" i="2"/>
  <c r="F114" i="3" s="1"/>
  <c r="D267" i="2"/>
  <c r="E250" i="2"/>
  <c r="F111" i="3" s="1"/>
  <c r="D250" i="2"/>
  <c r="E249" i="2"/>
  <c r="F110" i="3" s="1"/>
  <c r="D249" i="2"/>
  <c r="E246" i="2"/>
  <c r="F108" i="3" s="1"/>
  <c r="D246" i="2"/>
  <c r="F107" i="3"/>
  <c r="E244" i="2"/>
  <c r="F106" i="3" s="1"/>
  <c r="D244" i="2"/>
  <c r="E240" i="2"/>
  <c r="E241" i="2" s="1"/>
  <c r="F104" i="3" s="1"/>
  <c r="D240" i="2"/>
  <c r="D241" i="2" s="1"/>
  <c r="E237" i="2"/>
  <c r="F101" i="3" s="1"/>
  <c r="D237" i="2"/>
  <c r="E220" i="2"/>
  <c r="F98" i="3" s="1"/>
  <c r="D220" i="2"/>
  <c r="E219" i="2"/>
  <c r="F97" i="3" s="1"/>
  <c r="D219" i="2"/>
  <c r="E216" i="2"/>
  <c r="F95" i="3" s="1"/>
  <c r="D216" i="2"/>
  <c r="F94" i="3"/>
  <c r="E214" i="2"/>
  <c r="F93" i="3" s="1"/>
  <c r="D214" i="2"/>
  <c r="E210" i="2"/>
  <c r="E211" i="2" s="1"/>
  <c r="F91" i="3" s="1"/>
  <c r="D210" i="2"/>
  <c r="D211" i="2" s="1"/>
  <c r="E207" i="2"/>
  <c r="F88" i="3" s="1"/>
  <c r="D207" i="2"/>
  <c r="E190" i="2"/>
  <c r="F85" i="3" s="1"/>
  <c r="D190" i="2"/>
  <c r="E189" i="2"/>
  <c r="F84" i="3" s="1"/>
  <c r="D189" i="2"/>
  <c r="E186" i="2"/>
  <c r="F82" i="3" s="1"/>
  <c r="D186" i="2"/>
  <c r="E184" i="2"/>
  <c r="F80" i="3" s="1"/>
  <c r="D184" i="2"/>
  <c r="E180" i="2"/>
  <c r="E181" i="2" s="1"/>
  <c r="F78" i="3" s="1"/>
  <c r="D180" i="2"/>
  <c r="D181" i="2" s="1"/>
  <c r="E177" i="2"/>
  <c r="F75" i="3" s="1"/>
  <c r="D177" i="2"/>
  <c r="E160" i="2"/>
  <c r="F72" i="3" s="1"/>
  <c r="D160" i="2"/>
  <c r="E159" i="2"/>
  <c r="F71" i="3" s="1"/>
  <c r="D159" i="2"/>
  <c r="E156" i="2"/>
  <c r="F69" i="3" s="1"/>
  <c r="D156" i="2"/>
  <c r="E154" i="2"/>
  <c r="F67" i="3" s="1"/>
  <c r="D154" i="2"/>
  <c r="E150" i="2"/>
  <c r="E151" i="2" s="1"/>
  <c r="F65" i="3" s="1"/>
  <c r="D150" i="2"/>
  <c r="D151" i="2" s="1"/>
  <c r="E147" i="2"/>
  <c r="F62" i="3" s="1"/>
  <c r="D147" i="2"/>
  <c r="E130" i="2"/>
  <c r="F59" i="3" s="1"/>
  <c r="D130" i="2"/>
  <c r="E129" i="2"/>
  <c r="F58" i="3" s="1"/>
  <c r="D129" i="2"/>
  <c r="E126" i="2"/>
  <c r="F56" i="3" s="1"/>
  <c r="D126" i="2"/>
  <c r="E124" i="2"/>
  <c r="F54" i="3" s="1"/>
  <c r="D124" i="2"/>
  <c r="E120" i="2"/>
  <c r="E121" i="2" s="1"/>
  <c r="F52" i="3" s="1"/>
  <c r="D120" i="2"/>
  <c r="D121" i="2" s="1"/>
  <c r="E117" i="2"/>
  <c r="F49" i="3" s="1"/>
  <c r="D117" i="2"/>
  <c r="G12" i="12" l="1"/>
  <c r="G11" i="12"/>
  <c r="G14" i="12"/>
  <c r="G10" i="12"/>
  <c r="G13" i="12"/>
  <c r="G16" i="12"/>
  <c r="F142" i="3"/>
  <c r="F129" i="3"/>
  <c r="F116" i="3"/>
  <c r="F103" i="3"/>
  <c r="F90" i="3"/>
  <c r="F77" i="3"/>
  <c r="F64" i="3"/>
  <c r="F51" i="3"/>
  <c r="H17" i="6" l="1"/>
  <c r="E35" i="2" l="1"/>
  <c r="D35" i="2"/>
  <c r="E95" i="2" l="1"/>
  <c r="F42" i="3" s="1"/>
  <c r="D95" i="2"/>
  <c r="E65" i="2"/>
  <c r="D65" i="2"/>
  <c r="F29" i="3" l="1"/>
  <c r="D21" i="3"/>
  <c r="D8" i="3"/>
  <c r="E8" i="12"/>
  <c r="D8" i="12"/>
  <c r="C8" i="12"/>
  <c r="B8" i="12"/>
  <c r="E7" i="12"/>
  <c r="D7" i="12"/>
  <c r="C7" i="12"/>
  <c r="B7" i="12"/>
  <c r="E6" i="12"/>
  <c r="D6" i="12"/>
  <c r="C6" i="12"/>
  <c r="B6" i="12"/>
  <c r="E100" i="2"/>
  <c r="F46" i="3" s="1"/>
  <c r="D100" i="2"/>
  <c r="E99" i="2"/>
  <c r="F45" i="3" s="1"/>
  <c r="D99" i="2"/>
  <c r="E96" i="2"/>
  <c r="F43" i="3" s="1"/>
  <c r="D96" i="2"/>
  <c r="E94" i="2"/>
  <c r="F41" i="3" s="1"/>
  <c r="D94" i="2"/>
  <c r="E90" i="2"/>
  <c r="D90" i="2"/>
  <c r="D91" i="2" s="1"/>
  <c r="E87" i="2"/>
  <c r="F36" i="3" s="1"/>
  <c r="D87" i="2"/>
  <c r="E70" i="2"/>
  <c r="F33" i="3" s="1"/>
  <c r="D70" i="2"/>
  <c r="E69" i="2"/>
  <c r="F32" i="3" s="1"/>
  <c r="D69" i="2"/>
  <c r="E66" i="2"/>
  <c r="F30" i="3" s="1"/>
  <c r="D66" i="2"/>
  <c r="E64" i="2"/>
  <c r="F28" i="3" s="1"/>
  <c r="D64" i="2"/>
  <c r="E60" i="2"/>
  <c r="E61" i="2" s="1"/>
  <c r="F26" i="3" s="1"/>
  <c r="D60" i="2"/>
  <c r="D61" i="2" s="1"/>
  <c r="E57" i="2"/>
  <c r="F25" i="3" s="1"/>
  <c r="D57" i="2"/>
  <c r="E36" i="2"/>
  <c r="E34" i="2"/>
  <c r="D36" i="2"/>
  <c r="D34" i="2"/>
  <c r="E91" i="2" l="1"/>
  <c r="F39" i="3" s="1"/>
  <c r="F38" i="3"/>
  <c r="G6" i="12"/>
  <c r="G8" i="12"/>
  <c r="G7" i="12"/>
  <c r="F23" i="3"/>
  <c r="E27" i="2"/>
  <c r="G17" i="12" l="1"/>
  <c r="C3" i="6" s="1"/>
  <c r="D3" i="12"/>
  <c r="D17" i="6" l="1"/>
  <c r="G17" i="6" s="1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D3" i="6"/>
  <c r="G3" i="6" s="1"/>
  <c r="P1" i="6"/>
  <c r="F15" i="10"/>
  <c r="F9" i="10"/>
  <c r="C21" i="5"/>
  <c r="C19" i="5"/>
  <c r="C17" i="5"/>
  <c r="C15" i="5"/>
  <c r="C13" i="5"/>
  <c r="H33" i="3"/>
  <c r="H46" i="3" s="1"/>
  <c r="H59" i="3" s="1"/>
  <c r="G33" i="3"/>
  <c r="G46" i="3" s="1"/>
  <c r="G59" i="3" s="1"/>
  <c r="H32" i="3"/>
  <c r="H45" i="3" s="1"/>
  <c r="H58" i="3" s="1"/>
  <c r="G32" i="3"/>
  <c r="G45" i="3" s="1"/>
  <c r="G58" i="3" s="1"/>
  <c r="H30" i="3"/>
  <c r="H43" i="3" s="1"/>
  <c r="H56" i="3" s="1"/>
  <c r="G30" i="3"/>
  <c r="G43" i="3" s="1"/>
  <c r="G56" i="3" s="1"/>
  <c r="H29" i="3"/>
  <c r="H42" i="3" s="1"/>
  <c r="H55" i="3" s="1"/>
  <c r="G29" i="3"/>
  <c r="G42" i="3" s="1"/>
  <c r="G55" i="3" s="1"/>
  <c r="H28" i="3"/>
  <c r="H41" i="3" s="1"/>
  <c r="H54" i="3" s="1"/>
  <c r="G28" i="3"/>
  <c r="G41" i="3" s="1"/>
  <c r="G54" i="3" s="1"/>
  <c r="H26" i="3"/>
  <c r="H39" i="3" s="1"/>
  <c r="H52" i="3" s="1"/>
  <c r="G26" i="3"/>
  <c r="G39" i="3" s="1"/>
  <c r="G52" i="3" s="1"/>
  <c r="H25" i="3"/>
  <c r="H38" i="3" s="1"/>
  <c r="H51" i="3" s="1"/>
  <c r="G25" i="3"/>
  <c r="G38" i="3" s="1"/>
  <c r="G51" i="3" s="1"/>
  <c r="H23" i="3"/>
  <c r="H36" i="3" s="1"/>
  <c r="H49" i="3" s="1"/>
  <c r="G23" i="3"/>
  <c r="G36" i="3" s="1"/>
  <c r="G49" i="3" s="1"/>
  <c r="F7" i="3"/>
  <c r="E40" i="2"/>
  <c r="F20" i="3" s="1"/>
  <c r="D40" i="2"/>
  <c r="E39" i="2"/>
  <c r="F19" i="3" s="1"/>
  <c r="D39" i="2"/>
  <c r="F17" i="3"/>
  <c r="F16" i="3"/>
  <c r="E30" i="2"/>
  <c r="D30" i="2"/>
  <c r="D31" i="2" s="1"/>
  <c r="F10" i="3"/>
  <c r="D27" i="2"/>
  <c r="E8" i="2"/>
  <c r="F6" i="3" s="1"/>
  <c r="K2" i="11"/>
  <c r="I2" i="11"/>
  <c r="E31" i="2" l="1"/>
  <c r="F13" i="3" s="1"/>
  <c r="L58" i="3"/>
  <c r="G71" i="3"/>
  <c r="G67" i="3"/>
  <c r="L54" i="3"/>
  <c r="H67" i="3"/>
  <c r="I54" i="3"/>
  <c r="H72" i="3"/>
  <c r="I59" i="3"/>
  <c r="H71" i="3"/>
  <c r="I58" i="3"/>
  <c r="G62" i="3"/>
  <c r="L49" i="3"/>
  <c r="G68" i="3"/>
  <c r="L55" i="3"/>
  <c r="H69" i="3"/>
  <c r="I56" i="3"/>
  <c r="H65" i="3"/>
  <c r="I52" i="3"/>
  <c r="H62" i="3"/>
  <c r="I49" i="3"/>
  <c r="I48" i="3" s="1"/>
  <c r="H68" i="3"/>
  <c r="I55" i="3"/>
  <c r="H64" i="3"/>
  <c r="I51" i="3"/>
  <c r="G65" i="3"/>
  <c r="L52" i="3"/>
  <c r="G72" i="3"/>
  <c r="L59" i="3"/>
  <c r="G64" i="3"/>
  <c r="L51" i="3"/>
  <c r="G69" i="3"/>
  <c r="L56" i="3"/>
  <c r="L17" i="3"/>
  <c r="F23" i="10"/>
  <c r="I2" i="20" s="1"/>
  <c r="L20" i="3"/>
  <c r="L7" i="3"/>
  <c r="L19" i="3"/>
  <c r="F15" i="3"/>
  <c r="L16" i="3"/>
  <c r="L30" i="3"/>
  <c r="L28" i="3"/>
  <c r="L6" i="3"/>
  <c r="I6" i="3"/>
  <c r="E9" i="5" s="1"/>
  <c r="L10" i="3"/>
  <c r="I10" i="3"/>
  <c r="I7" i="3"/>
  <c r="L32" i="3"/>
  <c r="L33" i="3"/>
  <c r="I33" i="3"/>
  <c r="I32" i="3"/>
  <c r="L29" i="3"/>
  <c r="I29" i="3"/>
  <c r="I43" i="3"/>
  <c r="L43" i="3"/>
  <c r="L36" i="3"/>
  <c r="L13" i="3"/>
  <c r="I13" i="3"/>
  <c r="L25" i="3"/>
  <c r="I25" i="3"/>
  <c r="L42" i="3"/>
  <c r="I42" i="3"/>
  <c r="I46" i="3"/>
  <c r="L46" i="3"/>
  <c r="L23" i="3"/>
  <c r="I23" i="3"/>
  <c r="I22" i="3" s="1"/>
  <c r="L38" i="3"/>
  <c r="I38" i="3"/>
  <c r="F12" i="3"/>
  <c r="I20" i="3"/>
  <c r="I28" i="3"/>
  <c r="I17" i="3"/>
  <c r="I36" i="3"/>
  <c r="I35" i="3" s="1"/>
  <c r="I30" i="3"/>
  <c r="I16" i="3"/>
  <c r="I19" i="3"/>
  <c r="I50" i="3" l="1"/>
  <c r="I53" i="3"/>
  <c r="G82" i="3"/>
  <c r="L69" i="3"/>
  <c r="H77" i="3"/>
  <c r="I64" i="3"/>
  <c r="H82" i="3"/>
  <c r="I69" i="3"/>
  <c r="H85" i="3"/>
  <c r="I72" i="3"/>
  <c r="G77" i="3"/>
  <c r="L64" i="3"/>
  <c r="H81" i="3"/>
  <c r="I68" i="3"/>
  <c r="L68" i="3"/>
  <c r="G81" i="3"/>
  <c r="I67" i="3"/>
  <c r="H80" i="3"/>
  <c r="I9" i="5"/>
  <c r="H9" i="5"/>
  <c r="L72" i="3"/>
  <c r="G85" i="3"/>
  <c r="H75" i="3"/>
  <c r="I62" i="3"/>
  <c r="I61" i="3" s="1"/>
  <c r="L62" i="3"/>
  <c r="G75" i="3"/>
  <c r="L67" i="3"/>
  <c r="G80" i="3"/>
  <c r="I57" i="3"/>
  <c r="G84" i="3"/>
  <c r="L71" i="3"/>
  <c r="G78" i="3"/>
  <c r="L65" i="3"/>
  <c r="H78" i="3"/>
  <c r="I65" i="3"/>
  <c r="H84" i="3"/>
  <c r="I71" i="3"/>
  <c r="I9" i="3"/>
  <c r="L15" i="3"/>
  <c r="E11" i="5"/>
  <c r="C17" i="6"/>
  <c r="I15" i="3"/>
  <c r="B3" i="12"/>
  <c r="J2" i="11"/>
  <c r="I2" i="3"/>
  <c r="I27" i="3"/>
  <c r="I45" i="3"/>
  <c r="L45" i="3"/>
  <c r="I18" i="3"/>
  <c r="I5" i="3"/>
  <c r="O9" i="3"/>
  <c r="I31" i="3"/>
  <c r="L26" i="3"/>
  <c r="I26" i="3"/>
  <c r="I24" i="3" s="1"/>
  <c r="L41" i="3"/>
  <c r="I41" i="3"/>
  <c r="I40" i="3" s="1"/>
  <c r="I39" i="3"/>
  <c r="I37" i="3" s="1"/>
  <c r="L39" i="3"/>
  <c r="L12" i="3"/>
  <c r="I12" i="3"/>
  <c r="I47" i="3" l="1"/>
  <c r="H9" i="12" s="1"/>
  <c r="I63" i="3"/>
  <c r="H98" i="3"/>
  <c r="I85" i="3"/>
  <c r="L85" i="3"/>
  <c r="G98" i="3"/>
  <c r="L81" i="3"/>
  <c r="G94" i="3"/>
  <c r="I66" i="3"/>
  <c r="I80" i="3"/>
  <c r="H93" i="3"/>
  <c r="I82" i="3"/>
  <c r="H95" i="3"/>
  <c r="L78" i="3"/>
  <c r="G91" i="3"/>
  <c r="H88" i="3"/>
  <c r="I75" i="3"/>
  <c r="I74" i="3" s="1"/>
  <c r="L84" i="3"/>
  <c r="G97" i="3"/>
  <c r="I70" i="3"/>
  <c r="I84" i="3"/>
  <c r="H97" i="3"/>
  <c r="G93" i="3"/>
  <c r="L80" i="3"/>
  <c r="H94" i="3"/>
  <c r="I81" i="3"/>
  <c r="H90" i="3"/>
  <c r="I77" i="3"/>
  <c r="H91" i="3"/>
  <c r="I78" i="3"/>
  <c r="L75" i="3"/>
  <c r="G88" i="3"/>
  <c r="G90" i="3"/>
  <c r="L77" i="3"/>
  <c r="G95" i="3"/>
  <c r="L82" i="3"/>
  <c r="I44" i="3"/>
  <c r="O48" i="3"/>
  <c r="I11" i="3"/>
  <c r="I14" i="3"/>
  <c r="J5" i="11"/>
  <c r="J3" i="6"/>
  <c r="J4" i="6" s="1"/>
  <c r="C11" i="6" s="1"/>
  <c r="C4" i="6"/>
  <c r="I21" i="3"/>
  <c r="H7" i="12" s="1"/>
  <c r="G9" i="5"/>
  <c r="F9" i="5"/>
  <c r="J17" i="6"/>
  <c r="C18" i="6"/>
  <c r="I60" i="3" l="1"/>
  <c r="H10" i="12" s="1"/>
  <c r="I76" i="3"/>
  <c r="H108" i="3"/>
  <c r="I95" i="3"/>
  <c r="G110" i="3"/>
  <c r="L97" i="3"/>
  <c r="H103" i="3"/>
  <c r="I90" i="3"/>
  <c r="G107" i="3"/>
  <c r="L94" i="3"/>
  <c r="I79" i="3"/>
  <c r="G111" i="3"/>
  <c r="L98" i="3"/>
  <c r="G108" i="3"/>
  <c r="L95" i="3"/>
  <c r="H104" i="3"/>
  <c r="I91" i="3"/>
  <c r="H101" i="3"/>
  <c r="I88" i="3"/>
  <c r="I87" i="3" s="1"/>
  <c r="O87" i="3"/>
  <c r="I83" i="3"/>
  <c r="G101" i="3"/>
  <c r="L88" i="3"/>
  <c r="H106" i="3"/>
  <c r="I93" i="3"/>
  <c r="H107" i="3"/>
  <c r="I94" i="3"/>
  <c r="G106" i="3"/>
  <c r="L93" i="3"/>
  <c r="G104" i="3"/>
  <c r="L91" i="3"/>
  <c r="I98" i="3"/>
  <c r="H111" i="3"/>
  <c r="G103" i="3"/>
  <c r="L90" i="3"/>
  <c r="I97" i="3"/>
  <c r="H110" i="3"/>
  <c r="I34" i="3"/>
  <c r="H8" i="12" s="1"/>
  <c r="I8" i="3"/>
  <c r="K3" i="6"/>
  <c r="K4" i="6" s="1"/>
  <c r="F152" i="3" s="1"/>
  <c r="K17" i="6"/>
  <c r="K18" i="6" s="1"/>
  <c r="J18" i="6"/>
  <c r="C25" i="6" s="1"/>
  <c r="I89" i="3" l="1"/>
  <c r="L107" i="3"/>
  <c r="G120" i="3"/>
  <c r="G114" i="3"/>
  <c r="L101" i="3"/>
  <c r="H116" i="3"/>
  <c r="I103" i="3"/>
  <c r="H123" i="3"/>
  <c r="I110" i="3"/>
  <c r="I104" i="3"/>
  <c r="H117" i="3"/>
  <c r="G117" i="3"/>
  <c r="L104" i="3"/>
  <c r="G123" i="3"/>
  <c r="L110" i="3"/>
  <c r="H120" i="3"/>
  <c r="I107" i="3"/>
  <c r="G124" i="3"/>
  <c r="L111" i="3"/>
  <c r="G121" i="3"/>
  <c r="L108" i="3"/>
  <c r="G119" i="3"/>
  <c r="L106" i="3"/>
  <c r="I73" i="3"/>
  <c r="H11" i="12" s="1"/>
  <c r="G116" i="3"/>
  <c r="L103" i="3"/>
  <c r="I111" i="3"/>
  <c r="H124" i="3"/>
  <c r="I92" i="3"/>
  <c r="I101" i="3"/>
  <c r="I100" i="3" s="1"/>
  <c r="H114" i="3"/>
  <c r="H121" i="3"/>
  <c r="I108" i="3"/>
  <c r="I96" i="3"/>
  <c r="H119" i="3"/>
  <c r="I106" i="3"/>
  <c r="H6" i="12"/>
  <c r="C10" i="6"/>
  <c r="C13" i="6" s="1"/>
  <c r="L152" i="3"/>
  <c r="I152" i="3"/>
  <c r="C24" i="6"/>
  <c r="C27" i="6" s="1"/>
  <c r="F153" i="3"/>
  <c r="I105" i="3" l="1"/>
  <c r="H137" i="3"/>
  <c r="I124" i="3"/>
  <c r="I119" i="3"/>
  <c r="H132" i="3"/>
  <c r="L117" i="3"/>
  <c r="G130" i="3"/>
  <c r="G127" i="3"/>
  <c r="L114" i="3"/>
  <c r="H133" i="3"/>
  <c r="I120" i="3"/>
  <c r="I123" i="3"/>
  <c r="O126" i="3" s="1"/>
  <c r="H136" i="3"/>
  <c r="L123" i="3"/>
  <c r="G136" i="3"/>
  <c r="H129" i="3"/>
  <c r="I116" i="3"/>
  <c r="G134" i="3"/>
  <c r="L121" i="3"/>
  <c r="G137" i="3"/>
  <c r="L124" i="3"/>
  <c r="I117" i="3"/>
  <c r="H130" i="3"/>
  <c r="L120" i="3"/>
  <c r="G133" i="3"/>
  <c r="I114" i="3"/>
  <c r="I113" i="3" s="1"/>
  <c r="H127" i="3"/>
  <c r="G129" i="3"/>
  <c r="L116" i="3"/>
  <c r="I86" i="3"/>
  <c r="H12" i="12" s="1"/>
  <c r="H134" i="3"/>
  <c r="I121" i="3"/>
  <c r="I109" i="3"/>
  <c r="G132" i="3"/>
  <c r="L119" i="3"/>
  <c r="I102" i="3"/>
  <c r="L153" i="3"/>
  <c r="I153" i="3"/>
  <c r="I151" i="3" s="1"/>
  <c r="I118" i="3" l="1"/>
  <c r="H145" i="3"/>
  <c r="I145" i="3" s="1"/>
  <c r="I132" i="3"/>
  <c r="G150" i="3"/>
  <c r="L137" i="3"/>
  <c r="G145" i="3"/>
  <c r="L145" i="3" s="1"/>
  <c r="L132" i="3"/>
  <c r="H140" i="3"/>
  <c r="I140" i="3" s="1"/>
  <c r="I139" i="3" s="1"/>
  <c r="I127" i="3"/>
  <c r="I126" i="3" s="1"/>
  <c r="I122" i="3"/>
  <c r="H146" i="3"/>
  <c r="I146" i="3" s="1"/>
  <c r="I133" i="3"/>
  <c r="I99" i="3"/>
  <c r="H13" i="12" s="1"/>
  <c r="G146" i="3"/>
  <c r="L133" i="3"/>
  <c r="I115" i="3"/>
  <c r="H150" i="3"/>
  <c r="I150" i="3" s="1"/>
  <c r="I137" i="3"/>
  <c r="G147" i="3"/>
  <c r="L147" i="3" s="1"/>
  <c r="L134" i="3"/>
  <c r="H142" i="3"/>
  <c r="I142" i="3" s="1"/>
  <c r="I129" i="3"/>
  <c r="G140" i="3"/>
  <c r="L127" i="3"/>
  <c r="H149" i="3"/>
  <c r="I149" i="3" s="1"/>
  <c r="I136" i="3"/>
  <c r="I135" i="3" s="1"/>
  <c r="G142" i="3"/>
  <c r="L142" i="3" s="1"/>
  <c r="L129" i="3"/>
  <c r="H147" i="3"/>
  <c r="I147" i="3" s="1"/>
  <c r="I134" i="3"/>
  <c r="H143" i="3"/>
  <c r="I143" i="3" s="1"/>
  <c r="I130" i="3"/>
  <c r="G149" i="3"/>
  <c r="L136" i="3"/>
  <c r="G143" i="3"/>
  <c r="L143" i="3" s="1"/>
  <c r="L130" i="3"/>
  <c r="J10" i="11"/>
  <c r="E21" i="5" s="1"/>
  <c r="H155" i="3" l="1"/>
  <c r="I112" i="3"/>
  <c r="H14" i="12" s="1"/>
  <c r="I141" i="3"/>
  <c r="I128" i="3"/>
  <c r="I131" i="3"/>
  <c r="H21" i="5"/>
  <c r="I21" i="5"/>
  <c r="J6" i="11"/>
  <c r="E13" i="5" s="1"/>
  <c r="G13" i="5" s="1"/>
  <c r="I148" i="3"/>
  <c r="J9" i="11" s="1"/>
  <c r="I144" i="3"/>
  <c r="F21" i="5"/>
  <c r="G21" i="5"/>
  <c r="I138" i="3" l="1"/>
  <c r="H16" i="12" s="1"/>
  <c r="I12" i="11"/>
  <c r="J8" i="11"/>
  <c r="E17" i="5" s="1"/>
  <c r="G17" i="5" s="1"/>
  <c r="J7" i="11"/>
  <c r="E15" i="5" s="1"/>
  <c r="F15" i="5" s="1"/>
  <c r="I125" i="3"/>
  <c r="H15" i="12" s="1"/>
  <c r="F13" i="5"/>
  <c r="I13" i="5"/>
  <c r="H13" i="5"/>
  <c r="H17" i="12" l="1"/>
  <c r="H19" i="12" s="1"/>
  <c r="H15" i="5"/>
  <c r="H17" i="5"/>
  <c r="I15" i="5"/>
  <c r="G15" i="5"/>
  <c r="I17" i="5"/>
  <c r="F17" i="5"/>
  <c r="H157" i="3"/>
  <c r="J153" i="3" s="1"/>
  <c r="E19" i="5"/>
  <c r="I14" i="11"/>
  <c r="J108" i="3" l="1"/>
  <c r="J106" i="3"/>
  <c r="J81" i="3"/>
  <c r="J65" i="3"/>
  <c r="J68" i="3"/>
  <c r="J124" i="3"/>
  <c r="J129" i="3"/>
  <c r="J140" i="3"/>
  <c r="J139" i="3" s="1"/>
  <c r="J123" i="3"/>
  <c r="J16" i="3"/>
  <c r="J91" i="3"/>
  <c r="J84" i="3"/>
  <c r="J137" i="3"/>
  <c r="J101" i="3"/>
  <c r="J100" i="3" s="1"/>
  <c r="J121" i="3"/>
  <c r="J77" i="3"/>
  <c r="J80" i="3"/>
  <c r="J142" i="3"/>
  <c r="J15" i="3"/>
  <c r="J149" i="3"/>
  <c r="H156" i="3"/>
  <c r="J120" i="3"/>
  <c r="J75" i="3"/>
  <c r="J74" i="3" s="1"/>
  <c r="J38" i="3"/>
  <c r="J20" i="3"/>
  <c r="J116" i="3"/>
  <c r="J55" i="3"/>
  <c r="J103" i="3"/>
  <c r="J6" i="3"/>
  <c r="J29" i="3"/>
  <c r="J88" i="3"/>
  <c r="J87" i="3" s="1"/>
  <c r="J52" i="3"/>
  <c r="J117" i="3"/>
  <c r="J119" i="3"/>
  <c r="J58" i="3"/>
  <c r="J51" i="3"/>
  <c r="J94" i="3"/>
  <c r="J46" i="3"/>
  <c r="J33" i="3"/>
  <c r="J136" i="3"/>
  <c r="J19" i="3"/>
  <c r="J18" i="3" s="1"/>
  <c r="J111" i="3"/>
  <c r="J98" i="3"/>
  <c r="J85" i="3"/>
  <c r="J83" i="3" s="1"/>
  <c r="J17" i="3"/>
  <c r="J104" i="3"/>
  <c r="J42" i="3"/>
  <c r="J82" i="3"/>
  <c r="J54" i="3"/>
  <c r="J78" i="3"/>
  <c r="J69" i="3"/>
  <c r="J147" i="3"/>
  <c r="J97" i="3"/>
  <c r="J95" i="3"/>
  <c r="J72" i="3"/>
  <c r="J45" i="3"/>
  <c r="L159" i="3"/>
  <c r="J114" i="3"/>
  <c r="J113" i="3" s="1"/>
  <c r="J59" i="3"/>
  <c r="J62" i="3"/>
  <c r="J61" i="3" s="1"/>
  <c r="J64" i="3"/>
  <c r="J10" i="3"/>
  <c r="J9" i="3" s="1"/>
  <c r="J110" i="3"/>
  <c r="J145" i="3"/>
  <c r="J152" i="3"/>
  <c r="J151" i="3" s="1"/>
  <c r="J71" i="3"/>
  <c r="J132" i="3"/>
  <c r="J133" i="3"/>
  <c r="J127" i="3"/>
  <c r="J126" i="3" s="1"/>
  <c r="J90" i="3"/>
  <c r="J49" i="3"/>
  <c r="J48" i="3" s="1"/>
  <c r="J32" i="3"/>
  <c r="J30" i="3"/>
  <c r="J12" i="3"/>
  <c r="J107" i="3"/>
  <c r="J67" i="3"/>
  <c r="J130" i="3"/>
  <c r="J56" i="3"/>
  <c r="J150" i="3"/>
  <c r="J148" i="3" s="1"/>
  <c r="J93" i="3"/>
  <c r="J143" i="3"/>
  <c r="J134" i="3"/>
  <c r="J43" i="3"/>
  <c r="J13" i="3"/>
  <c r="J39" i="3"/>
  <c r="J41" i="3"/>
  <c r="J26" i="3"/>
  <c r="J7" i="3"/>
  <c r="J25" i="3"/>
  <c r="J146" i="3"/>
  <c r="J28" i="3"/>
  <c r="J23" i="3"/>
  <c r="J22" i="3" s="1"/>
  <c r="J36" i="3"/>
  <c r="J35" i="3" s="1"/>
  <c r="H19" i="5"/>
  <c r="H30" i="5" s="1"/>
  <c r="I19" i="5"/>
  <c r="K9" i="11"/>
  <c r="K19" i="11"/>
  <c r="G19" i="5"/>
  <c r="F19" i="5"/>
  <c r="E26" i="5"/>
  <c r="K5" i="11"/>
  <c r="K7" i="11"/>
  <c r="K8" i="11"/>
  <c r="K10" i="11"/>
  <c r="K6" i="11"/>
  <c r="I13" i="11"/>
  <c r="D19" i="5" l="1"/>
  <c r="E30" i="5"/>
  <c r="H31" i="5" s="1"/>
  <c r="H12" i="5" s="1"/>
  <c r="H11" i="5" s="1"/>
  <c r="H24" i="5" s="1"/>
  <c r="H25" i="5" s="1"/>
  <c r="G30" i="5"/>
  <c r="F30" i="5"/>
  <c r="I30" i="5"/>
  <c r="J135" i="3"/>
  <c r="J128" i="3"/>
  <c r="J63" i="3"/>
  <c r="J11" i="3"/>
  <c r="J122" i="3"/>
  <c r="J79" i="3"/>
  <c r="J105" i="3"/>
  <c r="J76" i="3"/>
  <c r="J118" i="3"/>
  <c r="J89" i="3"/>
  <c r="J14" i="3"/>
  <c r="J141" i="3"/>
  <c r="J57" i="3"/>
  <c r="J115" i="3"/>
  <c r="J37" i="3"/>
  <c r="J96" i="3"/>
  <c r="J66" i="3"/>
  <c r="J131" i="3"/>
  <c r="J144" i="3"/>
  <c r="J50" i="3"/>
  <c r="J102" i="3"/>
  <c r="J5" i="3"/>
  <c r="J109" i="3"/>
  <c r="J70" i="3"/>
  <c r="J31" i="3"/>
  <c r="J40" i="3"/>
  <c r="J53" i="3"/>
  <c r="J92" i="3"/>
  <c r="J44" i="3"/>
  <c r="J27" i="3"/>
  <c r="J24" i="3"/>
  <c r="D21" i="5"/>
  <c r="D15" i="5"/>
  <c r="D11" i="5"/>
  <c r="D17" i="5"/>
  <c r="D9" i="5"/>
  <c r="D13" i="5"/>
  <c r="F31" i="5" l="1"/>
  <c r="F12" i="5" s="1"/>
  <c r="F11" i="5" s="1"/>
  <c r="F24" i="5" s="1"/>
  <c r="G31" i="5"/>
  <c r="G12" i="5" s="1"/>
  <c r="G11" i="5" s="1"/>
  <c r="G24" i="5" s="1"/>
  <c r="G25" i="5" s="1"/>
  <c r="I31" i="5"/>
  <c r="I12" i="5" s="1"/>
  <c r="I11" i="5" s="1"/>
  <c r="I24" i="5" s="1"/>
  <c r="I25" i="5" s="1"/>
  <c r="J8" i="3"/>
  <c r="J112" i="3"/>
  <c r="J21" i="3"/>
  <c r="J125" i="3"/>
  <c r="J73" i="3"/>
  <c r="J86" i="3"/>
  <c r="J138" i="3"/>
  <c r="J34" i="3"/>
  <c r="J99" i="3"/>
  <c r="J47" i="3"/>
  <c r="J60" i="3"/>
  <c r="E27" i="5"/>
  <c r="I26" i="5" l="1"/>
  <c r="I27" i="5" s="1"/>
  <c r="F25" i="5"/>
  <c r="F27" i="5" s="1"/>
  <c r="H26" i="5"/>
  <c r="H27" i="5" s="1"/>
  <c r="F26" i="5"/>
  <c r="G26" i="5"/>
  <c r="G27" i="5" s="1"/>
</calcChain>
</file>

<file path=xl/sharedStrings.xml><?xml version="1.0" encoding="utf-8"?>
<sst xmlns="http://schemas.openxmlformats.org/spreadsheetml/2006/main" count="12215" uniqueCount="708">
  <si>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</si>
  <si>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</si>
  <si>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</si>
  <si>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</si>
  <si>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</si>
  <si>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</si>
  <si>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</si>
  <si>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</si>
  <si>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</si>
  <si>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</si>
  <si>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</si>
  <si>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</si>
  <si>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</si>
  <si>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</si>
  <si>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</si>
  <si>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</si>
  <si>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</si>
  <si>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</si>
  <si>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</si>
  <si>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</si>
  <si>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</si>
  <si>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</si>
  <si>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</si>
  <si>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</si>
  <si>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</si>
  <si>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</si>
  <si>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</si>
  <si>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</si>
  <si>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</si>
  <si>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</si>
  <si>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</si>
  <si>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</si>
  <si>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</si>
  <si>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 xml:space="preserve"> 6.1 </t>
  </si>
  <si>
    <t/>
  </si>
  <si>
    <t>TRANSPORTES</t>
  </si>
  <si>
    <t xml:space="preserve">  </t>
  </si>
  <si>
    <t>Próprio</t>
  </si>
  <si>
    <t xml:space="preserve"> COMP SADA 016 </t>
  </si>
  <si>
    <t xml:space="preserve"> 5.2 </t>
  </si>
  <si>
    <t xml:space="preserve"> COMP SADA 015 </t>
  </si>
  <si>
    <t xml:space="preserve"> 5.1 </t>
  </si>
  <si>
    <t>SINALIZAÇÃO</t>
  </si>
  <si>
    <t>M</t>
  </si>
  <si>
    <t>EXECUÇÃO DE SARJETA EM TRECHO RETO</t>
  </si>
  <si>
    <t xml:space="preserve"> COMP SADA 014 </t>
  </si>
  <si>
    <t xml:space="preserve"> 4.3 </t>
  </si>
  <si>
    <t>ASSENTAMENTO DE GUIA (MEIO-FIO) DE CONTENÇÃO EM TRECHO RETO, CONFECCIONADA EM CONCRETO PRÉ-FABRICADO, DIMENSÕES 100X15X13X30 CM (COMPRIMENTO X BASE INFERIOR X BASE SUPERIOR X ALTURA), PARA VIAS URBANAS (USO VIÁRIO)</t>
  </si>
  <si>
    <t xml:space="preserve"> COMP SADA 013 </t>
  </si>
  <si>
    <t xml:space="preserve"> 4.2 </t>
  </si>
  <si>
    <t>ASSENTAMENTO DE GUIA (MEIO-FIO) EM TRECHO RETO, CONFECCIONADA EM CONCRETO PRÉ-FABRICADO, DIMENSÕES 100X15X13X30 CM (COMPRIMENTO X BASE INFERIOR X BASE SUPERIOR X ALTURA), PARA VIAS URBANAS (USO VIÁRIO)</t>
  </si>
  <si>
    <t xml:space="preserve"> COMP SADA 012 </t>
  </si>
  <si>
    <t xml:space="preserve"> 4.1 </t>
  </si>
  <si>
    <t>SERVIÇOS COMPLEMENTARES</t>
  </si>
  <si>
    <t>M²</t>
  </si>
  <si>
    <t xml:space="preserve"> COMP SADA 011 </t>
  </si>
  <si>
    <t xml:space="preserve"> 3.2 </t>
  </si>
  <si>
    <t>EXECUÇÃO DE PAVIMENTO EM PARELEPÍPEDOS, REJUNTAMENTO COM ARGAMASSA TRAÇO 1:3 (CIMENTO E AREIA)</t>
  </si>
  <si>
    <t xml:space="preserve"> COMP SADA 010 </t>
  </si>
  <si>
    <t xml:space="preserve"> 3.1 </t>
  </si>
  <si>
    <t>PAVIMENTAÇÃO</t>
  </si>
  <si>
    <t>REGULARIZAÇÃO MECÂNICA DO SUBLEITO</t>
  </si>
  <si>
    <t xml:space="preserve"> COMP SADA 008 </t>
  </si>
  <si>
    <t xml:space="preserve"> 2.1 </t>
  </si>
  <si>
    <t>TERRAPLENAGEM</t>
  </si>
  <si>
    <t xml:space="preserve"> 2 </t>
  </si>
  <si>
    <t>MÊS</t>
  </si>
  <si>
    <t>ADMINISTRAÇÃO LOCAL</t>
  </si>
  <si>
    <t xml:space="preserve"> COMP SADA 007 </t>
  </si>
  <si>
    <t xml:space="preserve"> 1.2 </t>
  </si>
  <si>
    <t>PLACA DA OBRA</t>
  </si>
  <si>
    <t xml:space="preserve"> COMP SADA 006 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</si>
  <si>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</si>
  <si>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</si>
  <si>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</si>
  <si>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</si>
  <si>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</si>
  <si>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</si>
  <si>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</si>
  <si>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</si>
  <si>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</si>
  <si>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</si>
  <si>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</si>
  <si>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</si>
  <si>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</si>
  <si>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</si>
  <si>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</si>
  <si>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</si>
  <si>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</si>
  <si>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</si>
  <si>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</si>
  <si>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</si>
  <si>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</si>
  <si>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</si>
  <si>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2.3.2</t>
  </si>
  <si>
    <t>2.3.3</t>
  </si>
  <si>
    <t>2.4</t>
  </si>
  <si>
    <t>2.4.1</t>
  </si>
  <si>
    <t>2.4.2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</si>
  <si>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</si>
  <si>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</si>
  <si>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</si>
  <si>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</si>
  <si>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</si>
  <si>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</si>
  <si>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</si>
  <si>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</si>
  <si>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</si>
  <si>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</si>
  <si>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</si>
  <si>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</si>
  <si>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</si>
  <si>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</si>
  <si>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</si>
  <si>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</si>
  <si>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</si>
  <si>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</si>
  <si>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</si>
  <si>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</si>
  <si>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</si>
  <si>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</si>
  <si>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</si>
  <si>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</si>
  <si>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</si>
  <si>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</si>
  <si>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</si>
  <si>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</si>
  <si>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</si>
  <si>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</si>
  <si>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</si>
  <si>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</si>
  <si>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</si>
  <si>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</si>
  <si>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</si>
  <si>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</si>
  <si>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</si>
  <si>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</si>
  <si>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</si>
  <si>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</si>
  <si>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</si>
  <si>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</si>
  <si>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</si>
  <si>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</si>
  <si>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</si>
  <si>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</si>
  <si>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</si>
  <si>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</si>
  <si>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</si>
  <si>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</si>
  <si>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</si>
  <si>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</si>
  <si>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</si>
  <si>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</si>
  <si>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</si>
  <si>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</si>
  <si>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</si>
  <si>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</si>
  <si>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</si>
  <si>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</si>
  <si>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</si>
  <si>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</si>
  <si>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</si>
  <si>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</si>
  <si>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</si>
  <si>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</si>
  <si>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</si>
  <si>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</si>
  <si>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</si>
  <si>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</si>
  <si>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</si>
  <si>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</si>
  <si>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</si>
  <si>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</si>
  <si>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</si>
  <si>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</si>
  <si>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</si>
  <si>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</si>
  <si>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</si>
  <si>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</si>
  <si>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</si>
  <si>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</si>
  <si>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</si>
  <si>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</si>
  <si>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</si>
  <si>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</si>
  <si>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</si>
  <si>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</si>
  <si>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</si>
  <si>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</si>
  <si>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</si>
  <si>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</si>
  <si>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</si>
  <si>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</si>
  <si>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</si>
  <si>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</si>
  <si>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</si>
  <si>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</si>
  <si>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</si>
  <si>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</si>
  <si>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</si>
  <si>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</si>
  <si>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</si>
  <si>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</si>
  <si>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</si>
  <si>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</si>
  <si>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</si>
  <si>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</si>
  <si>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</si>
  <si>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</si>
  <si>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</si>
  <si>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</si>
  <si>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</si>
  <si>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</si>
  <si>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</si>
  <si>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</si>
  <si>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</si>
  <si>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</si>
  <si>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</si>
  <si>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</si>
  <si>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</si>
  <si>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</si>
  <si>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</si>
  <si>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</si>
  <si>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</si>
  <si>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</si>
  <si>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</si>
  <si>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</si>
  <si>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</si>
  <si>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</si>
  <si>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MIL</t>
  </si>
  <si>
    <t>Verba</t>
  </si>
  <si>
    <t>INDENIZAÇÃO JAZIDA</t>
  </si>
  <si>
    <t xml:space="preserve"> TCE TC/012424/2023 - INS. 01 </t>
  </si>
  <si>
    <t>MILHEIRO</t>
  </si>
  <si>
    <t>PAVI - PAVIMENTAÇÃO</t>
  </si>
  <si>
    <t>DESMONTE MANUAL DE ROCHA DE ORIGEM ARENÍTICA</t>
  </si>
  <si>
    <t xml:space="preserve"> COMP SADA 010.1 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</si>
  <si>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</si>
  <si>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</si>
  <si>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</si>
  <si>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</si>
  <si>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</si>
  <si>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</si>
  <si>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</si>
  <si>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</si>
  <si>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</si>
  <si>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</si>
  <si>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</si>
  <si>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</si>
  <si>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</si>
  <si>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</si>
  <si>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</si>
  <si>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</si>
  <si>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</si>
  <si>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</si>
  <si>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</si>
  <si>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</si>
  <si>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</si>
  <si>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</si>
  <si>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</si>
  <si>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</si>
  <si>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</si>
  <si>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</si>
  <si>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</si>
  <si>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</si>
  <si>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</si>
  <si>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</si>
  <si>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</si>
  <si>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</si>
  <si>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</si>
  <si>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</si>
  <si>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</si>
  <si>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</si>
  <si>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</si>
  <si>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</si>
  <si>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</si>
  <si>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</si>
  <si>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</si>
  <si>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</si>
  <si>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</si>
  <si>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</si>
  <si>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</si>
  <si>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</si>
  <si>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</si>
  <si>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</si>
  <si>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</si>
  <si>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</si>
  <si>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</si>
  <si>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</si>
  <si>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</si>
  <si>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</si>
  <si>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</si>
  <si>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</si>
  <si>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</si>
  <si>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</si>
  <si>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</si>
  <si>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</si>
  <si>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</si>
  <si>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</si>
  <si>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</si>
  <si>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</si>
  <si>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</si>
  <si>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</si>
  <si>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</si>
  <si>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</si>
  <si>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</si>
  <si>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</si>
  <si>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</si>
  <si>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</si>
  <si>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</si>
  <si>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</si>
  <si>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</si>
  <si>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</si>
  <si>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</si>
  <si>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</si>
  <si>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</si>
  <si>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</si>
  <si>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</si>
  <si>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</si>
  <si>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</si>
  <si>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</si>
  <si>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</si>
  <si>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</si>
  <si>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</si>
  <si>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</si>
  <si>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</si>
  <si>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</si>
  <si>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</si>
  <si>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</si>
  <si>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</si>
  <si>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</si>
  <si>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</si>
  <si>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</si>
  <si>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</si>
  <si>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</si>
  <si>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</si>
  <si>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</si>
  <si>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</si>
  <si>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SERP - SERVIÇOS PRELIMINARES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</si>
  <si>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</si>
  <si>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</si>
  <si>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</si>
  <si>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</si>
  <si>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</si>
  <si>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</si>
  <si>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</si>
  <si>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</si>
  <si>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</si>
  <si>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</si>
  <si>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</si>
  <si>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</si>
  <si>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</si>
  <si>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</si>
  <si>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</si>
  <si>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</si>
  <si>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</si>
  <si>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3.3.2</t>
  </si>
  <si>
    <t>3.3.3</t>
  </si>
  <si>
    <t>3.4</t>
  </si>
  <si>
    <t>3.4.1</t>
  </si>
  <si>
    <t>3.4.2</t>
  </si>
  <si>
    <t>4.1</t>
  </si>
  <si>
    <t>4.1.1</t>
  </si>
  <si>
    <t>4.2</t>
  </si>
  <si>
    <t>4.2.1</t>
  </si>
  <si>
    <t>4.2.2</t>
  </si>
  <si>
    <t>4.3</t>
  </si>
  <si>
    <t>4.3.1</t>
  </si>
  <si>
    <t>4.3.2</t>
  </si>
  <si>
    <t>4.3.3</t>
  </si>
  <si>
    <t>4.4</t>
  </si>
  <si>
    <t>4.4.1</t>
  </si>
  <si>
    <t>4.4.2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</si>
  <si>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</si>
  <si>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</si>
  <si>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</si>
  <si>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</si>
  <si>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</si>
  <si>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</si>
  <si>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</si>
  <si>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</si>
  <si>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</si>
  <si>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</si>
  <si>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</si>
  <si>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</si>
  <si>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</si>
  <si>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</si>
  <si>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</si>
  <si>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</si>
  <si>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</si>
  <si>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</si>
  <si>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</si>
  <si>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</si>
  <si>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PAVIMENTAÇÃO EM PARALELEPÍPEDO NO MUNICÍPIO DE ANÍSIO DE ABREU - PI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</si>
  <si>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</si>
  <si>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</si>
  <si>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</si>
  <si>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</si>
  <si>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</si>
  <si>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</si>
  <si>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</si>
  <si>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</si>
  <si>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</si>
  <si>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</si>
  <si>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</si>
  <si>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</si>
  <si>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</si>
  <si>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</si>
  <si>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</si>
  <si>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</si>
  <si>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</si>
  <si>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</si>
  <si>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</si>
  <si>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</si>
  <si>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</si>
  <si>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</si>
  <si>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</si>
  <si>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</si>
  <si>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</si>
  <si>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</si>
  <si>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</si>
  <si>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</si>
  <si>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</si>
  <si>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</si>
  <si>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</si>
  <si>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</si>
  <si>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</si>
  <si>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</si>
  <si>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</si>
  <si>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</si>
  <si>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</si>
  <si>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</si>
  <si>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</si>
  <si>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</si>
  <si>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</si>
  <si>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</si>
  <si>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</si>
  <si>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</si>
  <si>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</si>
  <si>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</si>
  <si>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</si>
  <si>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</si>
  <si>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</si>
  <si>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</si>
  <si>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</si>
  <si>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</si>
  <si>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</si>
  <si>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</si>
  <si>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</si>
  <si>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</si>
  <si>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</si>
  <si>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</si>
  <si>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</si>
  <si>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</si>
  <si>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</si>
  <si>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</si>
  <si>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</si>
  <si>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</si>
  <si>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</si>
  <si>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</si>
  <si>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</si>
  <si>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</si>
  <si>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</si>
  <si>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 6.2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</si>
  <si>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</si>
  <si>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</si>
  <si>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</si>
  <si>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</si>
  <si>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</si>
  <si>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</si>
  <si>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</si>
  <si>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</si>
  <si>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</si>
  <si>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</si>
  <si>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</si>
  <si>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</si>
  <si>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</si>
  <si>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</si>
  <si>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</si>
  <si>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</si>
  <si>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</si>
  <si>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</si>
  <si>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</si>
  <si>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</si>
  <si>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</si>
  <si>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</si>
  <si>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</si>
  <si>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</si>
  <si>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</si>
  <si>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</si>
  <si>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</si>
  <si>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</si>
  <si>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</si>
  <si>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</si>
  <si>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</si>
  <si>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</si>
  <si>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</si>
  <si>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</si>
  <si>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</si>
  <si>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</si>
  <si>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</si>
  <si>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</si>
  <si>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</si>
  <si>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</si>
  <si>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</si>
  <si>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</si>
  <si>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</si>
  <si>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</si>
  <si>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</si>
  <si>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</si>
  <si>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</si>
  <si>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</si>
  <si>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</si>
  <si>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</si>
  <si>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</si>
  <si>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</si>
  <si>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</si>
  <si>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</si>
  <si>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</si>
  <si>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</si>
  <si>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</si>
  <si>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</si>
  <si>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</si>
  <si>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</si>
  <si>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</si>
  <si>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</si>
  <si>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</si>
  <si>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</si>
  <si>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</si>
  <si>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</si>
  <si>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</si>
  <si>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</si>
  <si>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</si>
  <si>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</si>
  <si>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</si>
  <si>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</si>
  <si>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</si>
  <si>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</si>
  <si>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</si>
  <si>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</si>
  <si>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</si>
  <si>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</si>
  <si>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</si>
  <si>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</si>
  <si>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</si>
  <si>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MUNICÍPIO DE ANISIO DE ABREU - PI</t>
  </si>
  <si>
    <t>B.D.I</t>
  </si>
  <si>
    <t>3. Quantidade exigida no edital deverá se igual a 40% da quantidade, no orçamento, do item escolhido.</t>
  </si>
  <si>
    <t xml:space="preserve">N° DE CRUZAMENTOS (TOTAL - 2 LADOS) = </t>
  </si>
  <si>
    <t xml:space="preserve">N° DE CRUZAMENTOS (PARCIAL - 1 LADO) = </t>
  </si>
  <si>
    <t xml:space="preserve">EXECUÇÃO DE MEIO-FIO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</si>
  <si>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ÁREA CABEÇA DE RUA</t>
  </si>
  <si>
    <t xml:space="preserve"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</si>
  <si>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Custos Horários Produtivo e Improdutivo dos Equipamentos</t>
  </si>
  <si>
    <t>Aterro e Reaterro de Valas</t>
  </si>
  <si>
    <t>Depreciação, Juros, Impostos e Seguros, Manutenção e Materiais na Operação dos Equipamentos</t>
  </si>
  <si>
    <t>Equipamento para Aquisição Permanente</t>
  </si>
  <si>
    <t>Produção de Concreto</t>
  </si>
  <si>
    <t>Lastro</t>
  </si>
  <si>
    <t>Escavação de Valas</t>
  </si>
  <si>
    <t>KWH</t>
  </si>
  <si>
    <t>Franquia</t>
  </si>
  <si>
    <t>Argamassas</t>
  </si>
  <si>
    <t>Custo do FIT</t>
  </si>
  <si>
    <t>Custo do FIC</t>
  </si>
  <si>
    <t>Custo unitário de execução</t>
  </si>
  <si>
    <t>Produção de equipe</t>
  </si>
  <si>
    <t>Custo horário total de execução</t>
  </si>
  <si>
    <t>Custo horário total de equipamentos</t>
  </si>
  <si>
    <t>Caminhão basculante com capacidade de 10 m³ - 210 kW</t>
  </si>
  <si>
    <t>SICRO3</t>
  </si>
  <si>
    <t xml:space="preserve"> E9579 </t>
  </si>
  <si>
    <t>Improdutiva</t>
  </si>
  <si>
    <t>Operativa</t>
  </si>
  <si>
    <t>Custo Horário Total</t>
  </si>
  <si>
    <t>Custo Horário</t>
  </si>
  <si>
    <t>Utilização</t>
  </si>
  <si>
    <t>Quantidade</t>
  </si>
  <si>
    <t>Equipamentos</t>
  </si>
  <si>
    <t>tkm</t>
  </si>
  <si>
    <t>Transporte com caminhão basculante de 10 m³ - rodovia em revestimento primário</t>
  </si>
  <si>
    <t>Transporte com caminhão basculante de 10 m³ - rodovia pavimentada</t>
  </si>
  <si>
    <t>TRANSPORTE COM CAMINHÃO BASCULANTE DE 10 M³ - RODOVIA EM REVESTIMENTO PRIMÁRIO</t>
  </si>
  <si>
    <t>11.1</t>
  </si>
  <si>
    <t>11.2</t>
  </si>
  <si>
    <t>RUA MANOEL RIBEIRO SOARES</t>
  </si>
  <si>
    <t>DESCONTOS</t>
  </si>
  <si>
    <t>RUA PROJETADA 01</t>
  </si>
  <si>
    <t>RUA ALBERTINA MARQUES</t>
  </si>
  <si>
    <t xml:space="preserve"> 5914389 </t>
  </si>
  <si>
    <t xml:space="preserve"> 5914374 </t>
  </si>
  <si>
    <t>COMPOSIÇÃO BDI - COM DESONERAÇÃO</t>
  </si>
  <si>
    <t>Com Desoneração</t>
  </si>
  <si>
    <t>5.1</t>
  </si>
  <si>
    <t>5.1.1</t>
  </si>
  <si>
    <t>5.2</t>
  </si>
  <si>
    <t>5.2.1</t>
  </si>
  <si>
    <t>5.2.2</t>
  </si>
  <si>
    <t>5.3</t>
  </si>
  <si>
    <t>5.3.1</t>
  </si>
  <si>
    <t>5.3.2</t>
  </si>
  <si>
    <t>5.3.3</t>
  </si>
  <si>
    <t>5.4</t>
  </si>
  <si>
    <t>5.4.1</t>
  </si>
  <si>
    <t>5.4.2</t>
  </si>
  <si>
    <t>6.1</t>
  </si>
  <si>
    <t>6.1.1</t>
  </si>
  <si>
    <t>6.2</t>
  </si>
  <si>
    <t>6.2.1</t>
  </si>
  <si>
    <t>6.2.2</t>
  </si>
  <si>
    <t>6.3</t>
  </si>
  <si>
    <t>6.3.1</t>
  </si>
  <si>
    <t>6.3.2</t>
  </si>
  <si>
    <t>6.3.3</t>
  </si>
  <si>
    <t>6.4</t>
  </si>
  <si>
    <t>6.4.1</t>
  </si>
  <si>
    <t>6.4.2</t>
  </si>
  <si>
    <t>7.1</t>
  </si>
  <si>
    <t>7.1.1</t>
  </si>
  <si>
    <t>7.2</t>
  </si>
  <si>
    <t>7.2.2</t>
  </si>
  <si>
    <t>7.2.1</t>
  </si>
  <si>
    <t>7.3</t>
  </si>
  <si>
    <t>7.3.1</t>
  </si>
  <si>
    <t>7.3.2</t>
  </si>
  <si>
    <t>7.3.3</t>
  </si>
  <si>
    <t>7.4</t>
  </si>
  <si>
    <t>7.4.1</t>
  </si>
  <si>
    <t>7.4.2</t>
  </si>
  <si>
    <t>8.1</t>
  </si>
  <si>
    <t>8.1.1</t>
  </si>
  <si>
    <t>8.2</t>
  </si>
  <si>
    <t>8.2.1</t>
  </si>
  <si>
    <t>8.2.2</t>
  </si>
  <si>
    <t>8.3</t>
  </si>
  <si>
    <t>8.3.1</t>
  </si>
  <si>
    <t>8.3.2</t>
  </si>
  <si>
    <t>8.3.3</t>
  </si>
  <si>
    <t>8.4</t>
  </si>
  <si>
    <t>8.4.1</t>
  </si>
  <si>
    <t>8.4.2</t>
  </si>
  <si>
    <t>9.1</t>
  </si>
  <si>
    <t>9.1.1</t>
  </si>
  <si>
    <t>9.2</t>
  </si>
  <si>
    <t>9.2.1</t>
  </si>
  <si>
    <t>9.2.2</t>
  </si>
  <si>
    <t>9.3</t>
  </si>
  <si>
    <t>9.3.1</t>
  </si>
  <si>
    <t>9.3.2</t>
  </si>
  <si>
    <t>9.3.3</t>
  </si>
  <si>
    <t>9.4</t>
  </si>
  <si>
    <t>9.4.1</t>
  </si>
  <si>
    <t>9.4.2</t>
  </si>
  <si>
    <t>10.1</t>
  </si>
  <si>
    <t>10.1.1</t>
  </si>
  <si>
    <t>10.2</t>
  </si>
  <si>
    <t>10.2.1</t>
  </si>
  <si>
    <t>10.2.2</t>
  </si>
  <si>
    <t>10.3</t>
  </si>
  <si>
    <t>10.3.1</t>
  </si>
  <si>
    <t>10.3.2</t>
  </si>
  <si>
    <t>10.3.3</t>
  </si>
  <si>
    <t>10.4</t>
  </si>
  <si>
    <t>10.4.1</t>
  </si>
  <si>
    <t>10.4.2</t>
  </si>
  <si>
    <t>11.1.1</t>
  </si>
  <si>
    <t>11.2.1</t>
  </si>
  <si>
    <t>11.2.2</t>
  </si>
  <si>
    <t>11.3</t>
  </si>
  <si>
    <t>11.3.1</t>
  </si>
  <si>
    <t>11.3.2</t>
  </si>
  <si>
    <t>11.3.3</t>
  </si>
  <si>
    <t>11.4</t>
  </si>
  <si>
    <t>11.4.1</t>
  </si>
  <si>
    <t>11.4.2</t>
  </si>
  <si>
    <t>12.1</t>
  </si>
  <si>
    <t>12.1.1</t>
  </si>
  <si>
    <t>12.2</t>
  </si>
  <si>
    <t>12.2.1</t>
  </si>
  <si>
    <t>12.2.2</t>
  </si>
  <si>
    <t>12.3</t>
  </si>
  <si>
    <t>12.3.1</t>
  </si>
  <si>
    <t>12.3.3</t>
  </si>
  <si>
    <t>12.3.2</t>
  </si>
  <si>
    <t>12.4</t>
  </si>
  <si>
    <t>12.4.1</t>
  </si>
  <si>
    <t>12.4.2</t>
  </si>
  <si>
    <t>13.1</t>
  </si>
  <si>
    <t>13.2</t>
  </si>
  <si>
    <t>RUA PROJETADA 02 - BAIXÃO DOS SANTOS</t>
  </si>
  <si>
    <t>RUA MORADORA ESTELA - BAIXÃO DOS SANTOS</t>
  </si>
  <si>
    <t>RUA MORADOR NETINHO - BAIXÃO DOS SANTOS</t>
  </si>
  <si>
    <t>RUA MORADOR DOMINGOS - BAIXÃO DOS SANTOS</t>
  </si>
  <si>
    <t>RUA MORADOR ZÉ DILSON</t>
  </si>
  <si>
    <t>RUA MORADOR  FRANCISCO - FIDALDO</t>
  </si>
  <si>
    <t>RUA MORADOR REGIM - FIDALDO</t>
  </si>
  <si>
    <t xml:space="preserve">SINAPI - 06/2025 - Piauí
SICRO3 - 04/2025 - Piauí
ORSE - 05/2025 - Sergipe
SEINFRA - 028 - Ceará
</t>
  </si>
  <si>
    <t>3° MÊS                                                         (R$)</t>
  </si>
  <si>
    <t>PAVIMENTAÇÃO EM PARALELPÍPEDO</t>
  </si>
  <si>
    <t xml:space="preserve">SINAPI - 06/2025 - Piauí
   SICRO3 - 04/2025 - Piauí
   ORSE - 05/2025 - Sergipe
   SEINFRA - 028 - Ceará
</t>
  </si>
  <si>
    <r>
      <t xml:space="preserve">DMT Cálculada apartir da pedreira localizada na cidade de </t>
    </r>
    <r>
      <rPr>
        <b/>
        <sz val="11"/>
        <rFont val="Aptos Narrow"/>
      </rPr>
      <t>Canto do Buriti -PI - PI (Lat         8°10'41.00"S, Long.     43° 2'33.00"O)</t>
    </r>
  </si>
  <si>
    <t>ANÍSIO DE ABREU - CANTO DO BURITI - PI  (RODOVIA PAVIMENTADA)</t>
  </si>
  <si>
    <t>CANTO DO BURITI</t>
  </si>
  <si>
    <t>ANÍSIO DE ABREU - CANTO DO BURITI - PI  (REVESTIMENTO PRIMÁRIO)</t>
  </si>
  <si>
    <r>
      <t xml:space="preserve">DMT Cálculada apartir da pedreira localizada na cidade de </t>
    </r>
    <r>
      <rPr>
        <b/>
        <sz val="11"/>
        <color theme="1"/>
        <rFont val="Aptos Narrow"/>
      </rPr>
      <t>Canto do Buriti -PI - PI (Lat         8°10'41.00"S, Long.     43° 2'33.00"O)</t>
    </r>
  </si>
  <si>
    <t>RUA MORADORA LUZIA - FIDALGO</t>
  </si>
  <si>
    <t>4° MÊS                                                         (R$)</t>
  </si>
  <si>
    <t>SINAPI - 06/2025 - Piauí
    SICRO3 - 04/2025 - Piauí
    ORSE - 05/2025 - Sergipe
    SEINFRA - 028 - Ceará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</si>
</sst>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0.000"/>
    <numFmt numFmtId="167" formatCode="_(* #,##0.00_);_(* \(#,##0.00\);_(* &quot;-&quot;??_);_(@_)"/>
    <numFmt numFmtId="168" formatCode="#,##0.00;[Red]#,##0.00"/>
    <numFmt numFmtId="169" formatCode="_(&quot;R$ &quot;* #,##0.00_);_(&quot;R$ &quot;* \(#,##0.00\);_(&quot;R$ &quot;* &quot;-&quot;??_);_(@_)"/>
    <numFmt numFmtId="170" formatCode="_-* #,##0.000_-;\-* #,##0.000_-;_-* &quot;-&quot;??_-;_-@_-"/>
    <numFmt numFmtId="171" formatCode="&quot;R$&quot;\ #,##0.00"/>
    <numFmt numFmtId="172" formatCode="#,##0.00&quot; Km&quot;"/>
    <numFmt numFmtId="173" formatCode="#,##0.000"/>
    <numFmt numFmtId="174" formatCode="_-* #,##0.0000_-;\-* #,##0.0000_-;_-* &quot;-&quot;??_-;_-@_-"/>
    <numFmt numFmtId="175" formatCode="_-* #,##0.0000_-;\-* #,##0.0000_-;_-* &quot;-&quot;????_-;_-@_-"/>
    <numFmt numFmtId="176" formatCode="[$€]#,##0.00_);[Red]\([$€]#,##0.00\)"/>
    <numFmt numFmtId="177" formatCode="_-* #,##0.00_-;\-* #,##0.00_-;_-* \-??_-;_-@_-"/>
    <numFmt numFmtId="178" formatCode="_(* #,##0.000_);_(* \(#,##0.000\);_(* &quot;-&quot;??_);_(@_)"/>
    <numFmt numFmtId="179" formatCode="_(* #,##0.00_);_(* \(#,##0.00\);_(* \-??_);_(@_)"/>
    <numFmt numFmtId="180" formatCode="&quot;EQ &quot;000"/>
    <numFmt numFmtId="181" formatCode="_(&quot;R$ &quot;* #,##0.00_);_(&quot;R$ &quot;* \(#,##0.00\);_(&quot;R$ &quot;* \-??_);_(@_)"/>
    <numFmt numFmtId="182" formatCode="&quot;R$ &quot;#,##0.00_);\(&quot;R$ &quot;#,##0.00\)"/>
    <numFmt numFmtId="183" formatCode="\$#,##0\ ;\(\$#,##0\)"/>
    <numFmt numFmtId="184" formatCode="&quot;R$&quot;\ #,##0_);[Red]\(&quot;R$&quot;\ #,##0\)"/>
    <numFmt numFmtId="185" formatCode="&quot;R$&quot;\ #,##0.00_);\(&quot;R$&quot;\ #,##0.00\)"/>
    <numFmt numFmtId="186" formatCode="_(&quot;Cr$&quot;* #,##0.00_);_(&quot;Cr$&quot;* \(#,##0.00\);_(&quot;Cr$&quot;* &quot;-&quot;??_);_(@_)"/>
    <numFmt numFmtId="187" formatCode="%#,#00"/>
    <numFmt numFmtId="188" formatCode="#.##000"/>
    <numFmt numFmtId="189" formatCode="#."/>
    <numFmt numFmtId="190" formatCode="&quot;R$ &quot;#,##0_);\(&quot;R$ &quot;#,##0\)"/>
    <numFmt numFmtId="191" formatCode="_(&quot;R$&quot;* #,##0.00_);_(&quot;R$&quot;* \(#,##0.00\);_(&quot;R$&quot;* &quot;-&quot;??_);_(@_)"/>
    <numFmt numFmtId="192" formatCode="&quot;R$&quot;#,##0_);\(&quot;R$&quot;#,##0\)"/>
    <numFmt numFmtId="193" formatCode="_(* #,##0.00000_);_(* \(#,##0.00000\);_(* &quot;-&quot;??_);_(@_)"/>
    <numFmt numFmtId="194" formatCode="_(* #,##0_);_(* \(#,##0\);_(* &quot;-&quot;_);_(@_)"/>
    <numFmt numFmtId="195" formatCode="0.0000"/>
    <numFmt numFmtId="196" formatCode="0\.00"/>
    <numFmt numFmtId="197" formatCode="&quot;Verdadeiro&quot;;&quot;Verdadeiro&quot;;&quot;Falso&quot;"/>
    <numFmt numFmtId="198" formatCode="00"/>
    <numFmt numFmtId="199" formatCode="#,##0\ &quot;€&quot;;\-#,##0\ &quot;€&quot;"/>
    <numFmt numFmtId="200" formatCode="#,"/>
    <numFmt numFmtId="201" formatCode="#,##0.00;[Black]#,##0.00"/>
    <numFmt numFmtId="202" formatCode="_(&quot;R$ &quot;* #,##0_);_(&quot;R$ &quot;* \(#,##0\);_(&quot;R$ &quot;* &quot;-&quot;_);_(@_)"/>
    <numFmt numFmtId="203" formatCode="#,##0.00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sz val="11"/>
      <color theme="1"/>
      <name val="Aptos Narrow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name val="Aptos Narrow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7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6" fontId="57" fillId="0" borderId="0" applyFont="0" applyFill="0" applyBorder="0" applyAlignment="0" applyProtection="0"/>
    <xf numFmtId="177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9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83" fontId="55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7" fontId="72" fillId="0" borderId="0">
      <protection locked="0"/>
    </xf>
    <xf numFmtId="188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9" fontId="73" fillId="0" borderId="0">
      <protection locked="0"/>
    </xf>
    <xf numFmtId="16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ill="0" applyBorder="0" applyAlignment="0" applyProtection="0"/>
    <xf numFmtId="6" fontId="13" fillId="0" borderId="0" applyFill="0" applyBorder="0" applyAlignment="0" applyProtection="0"/>
    <xf numFmtId="16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95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13" fillId="0" borderId="0" applyFont="0" applyFill="0" applyBorder="0" applyAlignment="0" applyProtection="0"/>
    <xf numFmtId="198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8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99" fontId="67" fillId="0" borderId="0" applyFill="0" applyBorder="0" applyAlignment="0" applyProtection="0"/>
    <xf numFmtId="199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67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00" fontId="75" fillId="0" borderId="0">
      <protection locked="0"/>
    </xf>
    <xf numFmtId="200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3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166" fontId="6" fillId="0" borderId="0" xfId="5" applyNumberFormat="1"/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70" fontId="8" fillId="0" borderId="0" xfId="6" applyNumberFormat="1" applyFont="1"/>
    <xf numFmtId="168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2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49" fillId="0" borderId="0" xfId="86" applyFont="1" applyFill="1" applyBorder="1" applyAlignment="1" applyProtection="1"/>
    <xf numFmtId="175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9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3" fillId="0" borderId="0" xfId="6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71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43" fontId="45" fillId="0" borderId="0" xfId="1" applyFont="1"/>
    <xf numFmtId="0" fontId="84" fillId="2" borderId="0" xfId="764" applyFont="1" applyFill="1" applyAlignment="1">
      <alignment vertical="center"/>
    </xf>
    <xf numFmtId="171" fontId="84" fillId="2" borderId="0" xfId="764" applyNumberFormat="1" applyFont="1" applyFill="1" applyAlignment="1">
      <alignment vertical="center"/>
    </xf>
    <xf numFmtId="171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171" fontId="11" fillId="8" borderId="6" xfId="5" applyNumberFormat="1" applyFont="1" applyFill="1" applyBorder="1" applyAlignment="1">
      <alignment horizontal="right" vertical="center" wrapText="1"/>
    </xf>
    <xf numFmtId="171" fontId="10" fillId="0" borderId="6" xfId="5" applyNumberFormat="1" applyFont="1" applyBorder="1" applyAlignment="1">
      <alignment horizontal="right" vertical="center" wrapText="1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71" fontId="8" fillId="0" borderId="0" xfId="6" applyNumberFormat="1" applyFont="1"/>
    <xf numFmtId="171" fontId="6" fillId="0" borderId="0" xfId="5" applyNumberForma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0" fillId="5" borderId="0" xfId="5" applyFont="1" applyFill="1" applyAlignment="1">
      <alignment horizontal="left" vertical="top" wrapText="1"/>
    </xf>
    <xf numFmtId="0" fontId="10" fillId="5" borderId="56" xfId="5" applyFont="1" applyFill="1" applyBorder="1" applyAlignment="1">
      <alignment horizontal="left" vertical="top" wrapText="1"/>
    </xf>
    <xf numFmtId="4" fontId="10" fillId="5" borderId="57" xfId="5" applyNumberFormat="1" applyFont="1" applyFill="1" applyBorder="1" applyAlignment="1">
      <alignment horizontal="right" vertical="top" wrapText="1"/>
    </xf>
    <xf numFmtId="0" fontId="7" fillId="7" borderId="56" xfId="5" applyFont="1" applyFill="1" applyBorder="1" applyAlignment="1">
      <alignment horizontal="left" vertical="top" wrapText="1"/>
    </xf>
    <xf numFmtId="4" fontId="7" fillId="7" borderId="57" xfId="5" applyNumberFormat="1" applyFont="1" applyFill="1" applyBorder="1" applyAlignment="1">
      <alignment horizontal="right" vertical="top" wrapText="1"/>
    </xf>
    <xf numFmtId="0" fontId="7" fillId="6" borderId="56" xfId="5" applyFont="1" applyFill="1" applyBorder="1" applyAlignment="1">
      <alignment horizontal="left" vertical="top" wrapText="1"/>
    </xf>
    <xf numFmtId="4" fontId="7" fillId="6" borderId="57" xfId="5" applyNumberFormat="1" applyFont="1" applyFill="1" applyBorder="1" applyAlignment="1">
      <alignment horizontal="right" vertical="top" wrapText="1"/>
    </xf>
    <xf numFmtId="0" fontId="7" fillId="4" borderId="54" xfId="5" applyFont="1" applyFill="1" applyBorder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4" fontId="7" fillId="4" borderId="55" xfId="5" applyNumberFormat="1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0" fontId="10" fillId="5" borderId="59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3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/>
    </xf>
    <xf numFmtId="4" fontId="92" fillId="0" borderId="49" xfId="624" applyNumberFormat="1" applyFont="1" applyBorder="1" applyAlignment="1">
      <alignment horizontal="center" vertical="center" wrapText="1"/>
    </xf>
    <xf numFmtId="0" fontId="93" fillId="0" borderId="49" xfId="624" applyFont="1" applyBorder="1" applyAlignment="1">
      <alignment horizontal="center" vertical="center" wrapText="1"/>
    </xf>
    <xf numFmtId="39" fontId="94" fillId="0" borderId="49" xfId="930" applyNumberFormat="1" applyFont="1" applyFill="1" applyBorder="1" applyAlignment="1" applyProtection="1">
      <alignment vertical="center"/>
    </xf>
    <xf numFmtId="44" fontId="49" fillId="0" borderId="0" xfId="1275" applyFont="1"/>
    <xf numFmtId="10" fontId="49" fillId="0" borderId="0" xfId="1274" applyNumberFormat="1" applyFont="1"/>
    <xf numFmtId="179" fontId="94" fillId="0" borderId="49" xfId="930" applyNumberFormat="1" applyFont="1" applyFill="1" applyBorder="1" applyAlignment="1" applyProtection="1">
      <alignment vertical="center"/>
    </xf>
    <xf numFmtId="4" fontId="93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5" fillId="0" borderId="49" xfId="2" applyFont="1" applyBorder="1" applyAlignment="1">
      <alignment vertical="center"/>
    </xf>
    <xf numFmtId="0" fontId="5" fillId="0" borderId="6" xfId="2" applyFont="1" applyBorder="1" applyAlignment="1">
      <alignment horizontal="center" vertical="center" wrapText="1"/>
    </xf>
    <xf numFmtId="43" fontId="80" fillId="0" borderId="49" xfId="1" applyFont="1" applyBorder="1" applyAlignment="1">
      <alignment horizontal="center" vertical="center"/>
    </xf>
    <xf numFmtId="171" fontId="79" fillId="0" borderId="49" xfId="1" applyNumberFormat="1" applyFont="1" applyBorder="1" applyAlignment="1">
      <alignment vertical="center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0" fontId="81" fillId="9" borderId="49" xfId="0" applyFont="1" applyFill="1" applyBorder="1" applyAlignment="1">
      <alignment horizontal="center" vertical="center"/>
    </xf>
    <xf numFmtId="0" fontId="81" fillId="9" borderId="49" xfId="0" applyFont="1" applyFill="1" applyBorder="1" applyAlignment="1">
      <alignment horizontal="center" vertical="center" wrapText="1"/>
    </xf>
    <xf numFmtId="171" fontId="81" fillId="10" borderId="49" xfId="1" applyNumberFormat="1" applyFont="1" applyFill="1" applyBorder="1" applyAlignment="1">
      <alignment horizontal="center" vertical="center"/>
    </xf>
    <xf numFmtId="203" fontId="7" fillId="6" borderId="10" xfId="5" applyNumberFormat="1" applyFont="1" applyFill="1" applyBorder="1" applyAlignment="1">
      <alignment horizontal="right" vertical="top" wrapText="1"/>
    </xf>
    <xf numFmtId="203" fontId="7" fillId="6" borderId="57" xfId="5" applyNumberFormat="1" applyFont="1" applyFill="1" applyBorder="1" applyAlignment="1">
      <alignment horizontal="right" vertical="top" wrapText="1"/>
    </xf>
    <xf numFmtId="0" fontId="9" fillId="4" borderId="55" xfId="5" applyFont="1" applyFill="1" applyBorder="1" applyAlignment="1">
      <alignment horizontal="right" vertical="top" wrapText="1"/>
    </xf>
    <xf numFmtId="171" fontId="45" fillId="0" borderId="0" xfId="0" applyNumberFormat="1" applyFont="1"/>
    <xf numFmtId="0" fontId="11" fillId="0" borderId="49" xfId="5" applyFont="1" applyBorder="1" applyAlignment="1">
      <alignment horizontal="center" vertical="center" wrapText="1"/>
    </xf>
    <xf numFmtId="2" fontId="45" fillId="0" borderId="49" xfId="1" applyNumberFormat="1" applyFont="1" applyBorder="1" applyAlignment="1">
      <alignment horizontal="center" vertical="center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57" xfId="5" applyFont="1" applyFill="1" applyBorder="1" applyAlignment="1">
      <alignment horizontal="right" vertical="top" wrapText="1"/>
    </xf>
    <xf numFmtId="0" fontId="12" fillId="4" borderId="56" xfId="5" applyFont="1" applyFill="1" applyBorder="1" applyAlignment="1">
      <alignment horizontal="left" vertical="top" wrapText="1"/>
    </xf>
    <xf numFmtId="0" fontId="39" fillId="9" borderId="49" xfId="6" applyFont="1" applyFill="1" applyBorder="1" applyAlignment="1">
      <alignment horizontal="center" vertical="center"/>
    </xf>
    <xf numFmtId="167" fontId="39" fillId="9" borderId="49" xfId="7" applyFont="1" applyFill="1" applyBorder="1" applyAlignment="1">
      <alignment horizontal="center" vertical="center" wrapText="1"/>
    </xf>
    <xf numFmtId="0" fontId="8" fillId="0" borderId="49" xfId="6" applyFont="1" applyBorder="1"/>
    <xf numFmtId="171" fontId="41" fillId="10" borderId="49" xfId="7" applyNumberFormat="1" applyFont="1" applyFill="1" applyBorder="1" applyAlignment="1">
      <alignment horizontal="center" vertical="center" wrapText="1"/>
    </xf>
    <xf numFmtId="171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71" fontId="83" fillId="10" borderId="49" xfId="0" applyNumberFormat="1" applyFont="1" applyFill="1" applyBorder="1"/>
    <xf numFmtId="171" fontId="8" fillId="0" borderId="49" xfId="6" applyNumberFormat="1" applyFont="1" applyBorder="1"/>
    <xf numFmtId="169" fontId="43" fillId="2" borderId="49" xfId="8" applyFont="1" applyFill="1" applyBorder="1" applyAlignment="1">
      <alignment horizontal="center" vertical="center" wrapText="1"/>
    </xf>
    <xf numFmtId="169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71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12" fillId="4" borderId="60" xfId="5" applyFont="1" applyFill="1" applyBorder="1" applyAlignment="1">
      <alignment horizontal="left" vertical="top" wrapText="1"/>
    </xf>
    <xf numFmtId="0" fontId="12" fillId="4" borderId="60" xfId="5" applyFont="1" applyFill="1" applyBorder="1" applyAlignment="1">
      <alignment horizontal="right" vertical="top" wrapText="1"/>
    </xf>
    <xf numFmtId="0" fontId="12" fillId="4" borderId="60" xfId="5" applyFont="1" applyFill="1" applyBorder="1" applyAlignment="1">
      <alignment horizontal="center" vertical="top" wrapText="1"/>
    </xf>
    <xf numFmtId="0" fontId="12" fillId="4" borderId="61" xfId="5" applyFont="1" applyFill="1" applyBorder="1" applyAlignment="1">
      <alignment horizontal="left" vertical="top" wrapText="1"/>
    </xf>
    <xf numFmtId="0" fontId="12" fillId="4" borderId="62" xfId="5" applyFont="1" applyFill="1" applyBorder="1" applyAlignment="1">
      <alignment horizontal="right" vertical="top" wrapText="1"/>
    </xf>
    <xf numFmtId="0" fontId="45" fillId="0" borderId="6" xfId="0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43" fontId="50" fillId="0" borderId="3" xfId="1" applyFont="1" applyFill="1" applyBorder="1" applyAlignment="1">
      <alignment vertical="center"/>
    </xf>
    <xf numFmtId="174" fontId="50" fillId="0" borderId="3" xfId="1" applyNumberFormat="1" applyFont="1" applyFill="1" applyBorder="1" applyAlignment="1">
      <alignment horizontal="center" vertical="center"/>
    </xf>
    <xf numFmtId="174" fontId="50" fillId="0" borderId="3" xfId="1" applyNumberFormat="1" applyFont="1" applyFill="1" applyBorder="1" applyAlignment="1">
      <alignment vertical="center"/>
    </xf>
    <xf numFmtId="174" fontId="45" fillId="0" borderId="6" xfId="1" applyNumberFormat="1" applyFont="1" applyFill="1" applyBorder="1" applyAlignment="1">
      <alignment horizontal="left" vertical="center"/>
    </xf>
    <xf numFmtId="43" fontId="45" fillId="0" borderId="6" xfId="1" applyFont="1" applyFill="1" applyBorder="1" applyAlignment="1">
      <alignment horizontal="left" vertical="center"/>
    </xf>
    <xf numFmtId="43" fontId="45" fillId="0" borderId="0" xfId="0" applyNumberFormat="1" applyFont="1" applyAlignment="1">
      <alignment horizontal="center" vertical="center"/>
    </xf>
    <xf numFmtId="171" fontId="15" fillId="0" borderId="49" xfId="6" applyNumberFormat="1" applyFont="1" applyBorder="1" applyAlignment="1">
      <alignment horizontal="center" vertical="center"/>
    </xf>
    <xf numFmtId="10" fontId="8" fillId="0" borderId="49" xfId="1274" applyNumberFormat="1" applyFont="1" applyBorder="1"/>
    <xf numFmtId="0" fontId="38" fillId="0" borderId="0" xfId="0" applyFont="1" applyAlignment="1">
      <alignment horizontal="left" vertical="center"/>
    </xf>
    <xf numFmtId="0" fontId="0" fillId="0" borderId="67" xfId="0" applyBorder="1" applyAlignment="1">
      <alignment horizontal="center" vertical="center"/>
    </xf>
    <xf numFmtId="10" fontId="0" fillId="0" borderId="67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91" fillId="50" borderId="67" xfId="0" applyFont="1" applyFill="1" applyBorder="1" applyAlignment="1">
      <alignment horizontal="center" vertical="center"/>
    </xf>
    <xf numFmtId="10" fontId="91" fillId="50" borderId="67" xfId="0" applyNumberFormat="1" applyFont="1" applyFill="1" applyBorder="1" applyAlignment="1">
      <alignment horizontal="center" vertical="center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3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71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71" fontId="87" fillId="2" borderId="49" xfId="0" applyNumberFormat="1" applyFont="1" applyFill="1" applyBorder="1" applyAlignment="1">
      <alignment horizontal="right" vertical="center" wrapText="1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/>
    </xf>
    <xf numFmtId="0" fontId="81" fillId="10" borderId="49" xfId="0" applyFont="1" applyFill="1" applyBorder="1" applyAlignment="1">
      <alignment horizontal="right" vertical="center"/>
    </xf>
    <xf numFmtId="0" fontId="12" fillId="4" borderId="7" xfId="5" applyFont="1" applyFill="1" applyBorder="1" applyAlignment="1">
      <alignment horizontal="center" vertical="center" wrapText="1"/>
    </xf>
    <xf numFmtId="0" fontId="12" fillId="4" borderId="53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0" fontId="4" fillId="10" borderId="6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/>
    </xf>
    <xf numFmtId="2" fontId="5" fillId="0" borderId="51" xfId="2" applyNumberFormat="1" applyFont="1" applyBorder="1" applyAlignment="1">
      <alignment vertical="center"/>
    </xf>
    <xf numFmtId="2" fontId="5" fillId="0" borderId="50" xfId="2" applyNumberFormat="1" applyFont="1" applyBorder="1" applyAlignment="1">
      <alignment vertical="center"/>
    </xf>
    <xf numFmtId="0" fontId="4" fillId="0" borderId="6" xfId="2" applyFont="1" applyBorder="1" applyAlignment="1">
      <alignment horizontal="left" vertical="center"/>
    </xf>
    <xf numFmtId="0" fontId="4" fillId="9" borderId="6" xfId="2" applyFont="1" applyFill="1" applyBorder="1" applyAlignment="1">
      <alignment horizontal="left"/>
    </xf>
    <xf numFmtId="0" fontId="4" fillId="2" borderId="51" xfId="2" applyFont="1" applyFill="1" applyBorder="1" applyAlignment="1">
      <alignment horizontal="center" vertical="center"/>
    </xf>
    <xf numFmtId="0" fontId="4" fillId="2" borderId="52" xfId="2" applyFont="1" applyFill="1" applyBorder="1" applyAlignment="1">
      <alignment horizontal="center" vertical="center"/>
    </xf>
    <xf numFmtId="0" fontId="4" fillId="2" borderId="50" xfId="2" applyFont="1" applyFill="1" applyBorder="1" applyAlignment="1">
      <alignment horizontal="center"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171" fontId="9" fillId="4" borderId="47" xfId="5" applyNumberFormat="1" applyFont="1" applyFill="1" applyBorder="1" applyAlignment="1">
      <alignment horizontal="right" vertical="top" wrapText="1"/>
    </xf>
    <xf numFmtId="171" fontId="9" fillId="4" borderId="32" xfId="5" applyNumberFormat="1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171" fontId="9" fillId="4" borderId="25" xfId="5" applyNumberFormat="1" applyFont="1" applyFill="1" applyBorder="1" applyAlignment="1">
      <alignment horizontal="right" vertical="top" wrapText="1"/>
    </xf>
    <xf numFmtId="171" fontId="9" fillId="4" borderId="30" xfId="5" applyNumberFormat="1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171" fontId="9" fillId="4" borderId="46" xfId="5" applyNumberFormat="1" applyFont="1" applyFill="1" applyBorder="1" applyAlignment="1">
      <alignment horizontal="right" vertical="top" wrapText="1"/>
    </xf>
    <xf numFmtId="171" fontId="9" fillId="4" borderId="34" xfId="5" applyNumberFormat="1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49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6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12" fillId="4" borderId="56" xfId="5" applyFont="1" applyFill="1" applyBorder="1" applyAlignment="1">
      <alignment horizontal="left" vertical="top" wrapText="1"/>
    </xf>
    <xf numFmtId="0" fontId="12" fillId="4" borderId="56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9" fillId="4" borderId="54" xfId="5" applyFont="1" applyFill="1" applyBorder="1" applyAlignment="1">
      <alignment horizontal="right" vertical="top" wrapText="1"/>
    </xf>
    <xf numFmtId="0" fontId="12" fillId="4" borderId="57" xfId="5" applyFont="1" applyFill="1" applyBorder="1" applyAlignment="1">
      <alignment horizontal="right" vertical="top" wrapText="1"/>
    </xf>
    <xf numFmtId="0" fontId="12" fillId="4" borderId="54" xfId="5" applyFont="1" applyFill="1" applyBorder="1" applyAlignment="1">
      <alignment horizontal="center" wrapText="1"/>
    </xf>
    <xf numFmtId="0" fontId="6" fillId="0" borderId="55" xfId="5" applyBorder="1"/>
    <xf numFmtId="0" fontId="7" fillId="4" borderId="5" xfId="5" applyFont="1" applyFill="1" applyBorder="1" applyAlignment="1">
      <alignment horizontal="right" vertical="top" wrapText="1"/>
    </xf>
    <xf numFmtId="0" fontId="41" fillId="0" borderId="49" xfId="6" applyFont="1" applyBorder="1" applyAlignment="1">
      <alignment vertical="center" wrapText="1"/>
    </xf>
    <xf numFmtId="0" fontId="42" fillId="0" borderId="49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0" fontId="42" fillId="0" borderId="51" xfId="6" applyFont="1" applyBorder="1" applyAlignment="1">
      <alignment horizontal="center" vertical="center"/>
    </xf>
    <xf numFmtId="0" fontId="42" fillId="0" borderId="52" xfId="6" applyFont="1" applyBorder="1" applyAlignment="1">
      <alignment horizontal="center" vertical="center"/>
    </xf>
    <xf numFmtId="168" fontId="43" fillId="0" borderId="49" xfId="7" applyNumberFormat="1" applyFont="1" applyFill="1" applyBorder="1" applyAlignment="1">
      <alignment horizontal="center" vertical="center" wrapText="1"/>
    </xf>
    <xf numFmtId="0" fontId="39" fillId="9" borderId="51" xfId="6" applyFont="1" applyFill="1" applyBorder="1" applyAlignment="1">
      <alignment horizontal="left" vertical="center" wrapText="1"/>
    </xf>
    <xf numFmtId="0" fontId="39" fillId="9" borderId="52" xfId="6" applyFont="1" applyFill="1" applyBorder="1" applyAlignment="1">
      <alignment horizontal="left" vertical="center" wrapText="1"/>
    </xf>
    <xf numFmtId="0" fontId="39" fillId="9" borderId="49" xfId="6" applyFont="1" applyFill="1" applyBorder="1" applyAlignment="1">
      <alignment horizontal="center" vertical="center"/>
    </xf>
    <xf numFmtId="0" fontId="13" fillId="0" borderId="49" xfId="6" applyBorder="1" applyAlignment="1">
      <alignment horizontal="left" vertical="center" wrapText="1"/>
    </xf>
    <xf numFmtId="0" fontId="43" fillId="0" borderId="49" xfId="6" applyFont="1" applyBorder="1" applyAlignment="1">
      <alignment vertical="center" wrapText="1"/>
    </xf>
    <xf numFmtId="0" fontId="39" fillId="9" borderId="49" xfId="6" applyFont="1" applyFill="1" applyBorder="1" applyAlignment="1">
      <alignment horizontal="center" vertical="center" wrapText="1"/>
    </xf>
    <xf numFmtId="167" fontId="39" fillId="9" borderId="49" xfId="7" applyFont="1" applyFill="1" applyBorder="1" applyAlignment="1">
      <alignment horizontal="center" vertical="center" wrapText="1"/>
    </xf>
    <xf numFmtId="0" fontId="44" fillId="9" borderId="49" xfId="6" applyFont="1" applyFill="1" applyBorder="1" applyAlignment="1">
      <alignment horizontal="center" vertical="center"/>
    </xf>
    <xf numFmtId="0" fontId="40" fillId="9" borderId="49" xfId="6" applyFont="1" applyFill="1" applyBorder="1" applyAlignment="1">
      <alignment horizontal="center" vertical="center" wrapText="1"/>
    </xf>
    <xf numFmtId="167" fontId="39" fillId="9" borderId="49" xfId="7" applyFont="1" applyFill="1" applyBorder="1" applyAlignment="1">
      <alignment horizontal="center" vertical="center"/>
    </xf>
    <xf numFmtId="0" fontId="39" fillId="0" borderId="49" xfId="6" applyFont="1" applyBorder="1" applyAlignment="1">
      <alignment horizontal="center" vertical="center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2" fontId="46" fillId="9" borderId="8" xfId="0" applyNumberFormat="1" applyFont="1" applyFill="1" applyBorder="1" applyAlignment="1">
      <alignment horizontal="center" vertical="center"/>
    </xf>
    <xf numFmtId="172" fontId="46" fillId="9" borderId="9" xfId="0" applyNumberFormat="1" applyFont="1" applyFill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73" fontId="46" fillId="9" borderId="7" xfId="0" applyNumberFormat="1" applyFont="1" applyFill="1" applyBorder="1" applyAlignment="1">
      <alignment horizontal="right" vertical="center"/>
    </xf>
    <xf numFmtId="173" fontId="46" fillId="9" borderId="4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91" fillId="50" borderId="64" xfId="0" applyFont="1" applyFill="1" applyBorder="1" applyAlignment="1">
      <alignment horizontal="center" vertical="center"/>
    </xf>
    <xf numFmtId="0" fontId="91" fillId="50" borderId="68" xfId="0" applyFont="1" applyFill="1" applyBorder="1" applyAlignment="1">
      <alignment horizontal="center" vertical="center"/>
    </xf>
    <xf numFmtId="0" fontId="91" fillId="50" borderId="65" xfId="0" applyFont="1" applyFill="1" applyBorder="1" applyAlignment="1">
      <alignment horizontal="center" vertical="center"/>
    </xf>
    <xf numFmtId="0" fontId="91" fillId="50" borderId="63" xfId="0" applyFont="1" applyFill="1" applyBorder="1" applyAlignment="1">
      <alignment horizontal="center" vertical="center"/>
    </xf>
    <xf numFmtId="0" fontId="91" fillId="50" borderId="66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2" fillId="9" borderId="49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49" xfId="730" applyFont="1" applyFill="1" applyBorder="1" applyAlignment="1">
      <alignment horizontal="center" vertical="center"/>
    </xf>
    <xf numFmtId="0" fontId="93" fillId="0" borderId="49" xfId="624" applyFont="1" applyBorder="1" applyAlignment="1">
      <alignment horizontal="left" vertical="center" wrapText="1"/>
    </xf>
    <xf numFmtId="0" fontId="92" fillId="0" borderId="49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1" xfId="624" applyFont="1" applyBorder="1" applyAlignment="1">
      <alignment vertical="center" wrapText="1"/>
    </xf>
    <xf numFmtId="0" fontId="93" fillId="0" borderId="50" xfId="624" applyFont="1" applyBorder="1" applyAlignment="1">
      <alignment vertical="center" wrapText="1"/>
    </xf>
  </cellXfs>
  <cellStyles count="1276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3" xfId="398" xr:uid="{00000000-0005-0000-0000-00005E010000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3" xfId="490" xr:uid="{00000000-0005-0000-0000-0000CB010000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3" xfId="494" xr:uid="{00000000-0005-0000-0000-0000CF010000}"/>
    <cellStyle name="Moeda 12" xfId="495" xr:uid="{00000000-0005-0000-0000-0000D0010000}"/>
    <cellStyle name="Moeda 12 2" xfId="496" xr:uid="{00000000-0005-0000-0000-0000D1010000}"/>
    <cellStyle name="Moeda 13" xfId="497" xr:uid="{00000000-0005-0000-0000-0000D2010000}"/>
    <cellStyle name="Moeda 13 2" xfId="498" xr:uid="{00000000-0005-0000-0000-0000D301000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6" xfId="526" xr:uid="{00000000-0005-0000-0000-0000F0010000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4" xfId="921" xr:uid="{00000000-0005-0000-0000-00008C030000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3" xfId="932" xr:uid="{00000000-0005-0000-0000-000097030000}"/>
    <cellStyle name="Separador de milhares 12 3" xfId="933" xr:uid="{00000000-0005-0000-0000-000098030000}"/>
    <cellStyle name="Separador de milhares 12 3 2" xfId="934" xr:uid="{00000000-0005-0000-0000-000099030000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3" xfId="940" xr:uid="{00000000-0005-0000-0000-00009F030000}"/>
    <cellStyle name="Separador de milhares 13 3" xfId="941" xr:uid="{00000000-0005-0000-0000-0000A0030000}"/>
    <cellStyle name="Separador de milhares 13 3 2" xfId="942" xr:uid="{00000000-0005-0000-0000-0000A1030000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3" xfId="946" xr:uid="{00000000-0005-0000-0000-0000A5030000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3" xfId="953" xr:uid="{00000000-0005-0000-0000-0000AC030000}"/>
    <cellStyle name="Separador de milhares 15 4" xfId="954" xr:uid="{00000000-0005-0000-0000-0000AD030000}"/>
    <cellStyle name="Separador de milhares 15 4 2" xfId="955" xr:uid="{00000000-0005-0000-0000-0000AE030000}"/>
    <cellStyle name="Separador de milhares 15 5" xfId="956" xr:uid="{00000000-0005-0000-0000-0000AF030000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3" xfId="960" xr:uid="{00000000-0005-0000-0000-0000B303000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3" xfId="979" xr:uid="{00000000-0005-0000-0000-0000C8030000}"/>
    <cellStyle name="Separador de milhares 2 2 5" xfId="980" xr:uid="{00000000-0005-0000-0000-0000C9030000}"/>
    <cellStyle name="Separador de milhares 2 2 5 2" xfId="981" xr:uid="{00000000-0005-0000-0000-0000CA030000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3" xfId="999" xr:uid="{00000000-0005-0000-0000-0000DC030000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3" xfId="1011" xr:uid="{00000000-0005-0000-0000-0000E8030000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1" xfId="1015" xr:uid="{00000000-0005-0000-0000-0000EC030000}"/>
    <cellStyle name="Separador de milhares 21 2" xfId="1016" xr:uid="{00000000-0005-0000-0000-0000ED030000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3" xfId="1020" xr:uid="{00000000-0005-0000-0000-0000F1030000}"/>
    <cellStyle name="Separador de milhares 23" xfId="1021" xr:uid="{00000000-0005-0000-0000-0000F2030000}"/>
    <cellStyle name="Separador de milhares 23 2" xfId="1022" xr:uid="{00000000-0005-0000-0000-0000F3030000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3" xfId="1028" xr:uid="{00000000-0005-0000-0000-0000F9030000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3" xfId="1034" xr:uid="{00000000-0005-0000-0000-0000FF030000}"/>
    <cellStyle name="Separador de milhares 3 3 3" xfId="1035" xr:uid="{00000000-0005-0000-0000-000000040000}"/>
    <cellStyle name="Separador de milhares 3 3 3 2" xfId="1036" xr:uid="{00000000-0005-0000-0000-000001040000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5" xfId="1040" xr:uid="{00000000-0005-0000-0000-000005040000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3" xfId="1048" xr:uid="{00000000-0005-0000-0000-00000D040000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3" xfId="1052" xr:uid="{00000000-0005-0000-0000-000011040000}"/>
    <cellStyle name="Separador de milhares 4 2 4" xfId="1053" xr:uid="{00000000-0005-0000-0000-000012040000}"/>
    <cellStyle name="Separador de milhares 4 2 4 2" xfId="1054" xr:uid="{00000000-0005-0000-0000-000013040000}"/>
    <cellStyle name="Separador de milhares 4 2 5" xfId="1055" xr:uid="{00000000-0005-0000-0000-000014040000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3" xfId="1070" xr:uid="{00000000-0005-0000-0000-000023040000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3" xfId="1088" xr:uid="{00000000-0005-0000-0000-000035040000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3" xfId="1107" xr:uid="{00000000-0005-0000-0000-000048040000}"/>
    <cellStyle name="Separador de milhares 8 4" xfId="1108" xr:uid="{00000000-0005-0000-0000-000049040000}"/>
    <cellStyle name="Separador de milhares 8 4 2" xfId="1109" xr:uid="{00000000-0005-0000-0000-00004A040000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2" xfId="1199" xr:uid="{00000000-0005-0000-0000-0000AE040000}"/>
    <cellStyle name="Vírgula 12 2" xfId="1200" xr:uid="{00000000-0005-0000-0000-0000AF040000}"/>
    <cellStyle name="Vírgula 13" xfId="1201" xr:uid="{00000000-0005-0000-0000-0000B0040000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3" xfId="1205" xr:uid="{00000000-0005-0000-0000-0000B6040000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5" xfId="1210" xr:uid="{00000000-0005-0000-0000-0000BB040000}"/>
    <cellStyle name="Vírgula 2 2 5 2" xfId="1211" xr:uid="{00000000-0005-0000-0000-0000BC04000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3" xfId="1218" xr:uid="{00000000-0005-0000-0000-0000C3040000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3" xfId="1223" xr:uid="{00000000-0005-0000-0000-0000C9040000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3" xfId="1228" xr:uid="{00000000-0005-0000-0000-0000CE040000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3" xfId="1232" xr:uid="{00000000-0005-0000-0000-0000D2040000}"/>
    <cellStyle name="Vírgula 3 5" xfId="1233" xr:uid="{00000000-0005-0000-0000-0000D3040000}"/>
    <cellStyle name="Vírgula 3 5 2" xfId="1234" xr:uid="{00000000-0005-0000-0000-0000D4040000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3" xfId="1239" xr:uid="{00000000-0005-0000-0000-0000D9040000}"/>
    <cellStyle name="Vírgula 4 3" xfId="1240" xr:uid="{00000000-0005-0000-0000-0000DA040000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3" xfId="1245" xr:uid="{00000000-0005-0000-0000-0000DF040000}"/>
    <cellStyle name="Vírgula 5 3" xfId="1246" xr:uid="{00000000-0005-0000-0000-0000E0040000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3" xfId="1251" xr:uid="{00000000-0005-0000-0000-0000E5040000}"/>
    <cellStyle name="Vírgula 6 3" xfId="1252" xr:uid="{00000000-0005-0000-0000-0000E6040000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3" xfId="1256" xr:uid="{00000000-0005-0000-0000-0000EA040000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3" xfId="1261" xr:uid="{00000000-0005-0000-0000-0000EF040000}"/>
    <cellStyle name="Vírgula 8 3 2" xfId="1262" xr:uid="{00000000-0005-0000-0000-0000F0040000}"/>
    <cellStyle name="Vírgula 8 4" xfId="1263" xr:uid="{00000000-0005-0000-0000-0000F1040000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3" xfId="1268" xr:uid="{00000000-0005-0000-0000-0000F6040000}"/>
    <cellStyle name="Vírgula 9 3" xfId="1269" xr:uid="{00000000-0005-0000-0000-0000F7040000}"/>
    <cellStyle name="Vírgula 9 3 2" xfId="1270" xr:uid="{00000000-0005-0000-0000-0000F8040000}"/>
    <cellStyle name="Vírgula 9 4" xfId="1271" xr:uid="{00000000-0005-0000-0000-0000F9040000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89" Type="http://schemas.openxmlformats.org/officeDocument/2006/relationships/calcChain" Target="calcChain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styles" Target="styles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" Type="http://schemas.openxmlformats.org/officeDocument/2006/relationships/externalLink" Target="externalLinks/externalLink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bor\Downloads\joaquimhgn_2025-08-25_09-57-00.xls" TargetMode="External"/><Relationship Id="rId1" Type="http://schemas.openxmlformats.org/officeDocument/2006/relationships/externalLinkPath" Target="/Users/debor/Downloads/joaquimhgn_2025-08-25_09-57-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OBRA TESTE</v>
          </cell>
        </row>
        <row r="5">
          <cell r="B5" t="str">
            <v xml:space="preserve">SINAPI PI 06/2025, SEINFRA CE 28, ORSE SE 05/2025, SICRO PI 04/2025, </v>
          </cell>
          <cell r="E5" t="str">
            <v>SEM DESONERAÇÃO</v>
          </cell>
        </row>
        <row r="7">
          <cell r="B7">
            <v>26.889999999999997</v>
          </cell>
        </row>
        <row r="9">
          <cell r="B9">
            <v>113.33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>
        <row r="5">
          <cell r="B5" t="str">
            <v>30 DIAS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showOutlineSymbols="0" showWhiteSpace="0" view="pageBreakPreview" topLeftCell="D1" zoomScaleNormal="100" zoomScaleSheetLayoutView="100" zoomScalePageLayoutView="70" workbookViewId="0">
      <selection activeCell="D18" sqref="D18"/>
    </sheetView>
  </sheetViews>
  <sheetFormatPr defaultColWidth="9.109375" defaultRowHeight="14.4"/>
  <cols>
    <col min="1" max="1" width="12" style="109" customWidth="1"/>
    <col min="2" max="2" width="7.44140625" style="109" customWidth="1"/>
    <col min="3" max="3" width="2" style="109" customWidth="1"/>
    <col min="4" max="4" width="76.5546875" style="109" customWidth="1"/>
    <col min="5" max="5" width="34.33203125" style="109" bestFit="1" customWidth="1"/>
    <col min="6" max="6" width="5.6640625" style="109" bestFit="1" customWidth="1"/>
    <col min="7" max="7" width="5.6640625" style="109" customWidth="1"/>
    <col min="8" max="8" width="9.109375" style="109" customWidth="1"/>
    <col min="9" max="9" width="11.44140625" style="109" hidden="1" customWidth="1"/>
    <col min="10" max="10" width="18.33203125" style="110" bestFit="1" customWidth="1"/>
    <col min="11" max="11" width="39.5546875" style="109" bestFit="1" customWidth="1"/>
    <col min="12" max="16384" width="9.109375" style="102"/>
  </cols>
  <sheetData>
    <row r="1" spans="1:13" s="22" customFormat="1" ht="28.5" customHeight="1">
      <c r="A1" s="239" t="s">
        <v>394</v>
      </c>
      <c r="B1" s="239"/>
      <c r="C1" s="239"/>
      <c r="D1" s="239"/>
      <c r="E1" s="240" t="s">
        <v>696</v>
      </c>
      <c r="F1" s="241"/>
      <c r="G1" s="241"/>
      <c r="H1" s="242"/>
      <c r="I1" s="142" t="s">
        <v>86</v>
      </c>
      <c r="J1" s="142" t="s">
        <v>546</v>
      </c>
      <c r="K1" s="174" t="s">
        <v>85</v>
      </c>
    </row>
    <row r="2" spans="1:13" s="22" customFormat="1" ht="24.75" customHeight="1">
      <c r="A2" s="239"/>
      <c r="B2" s="239"/>
      <c r="C2" s="239"/>
      <c r="D2" s="239"/>
      <c r="E2" s="243"/>
      <c r="F2" s="244"/>
      <c r="G2" s="244"/>
      <c r="H2" s="245"/>
      <c r="I2" s="141">
        <f>BDI!F26</f>
        <v>0</v>
      </c>
      <c r="J2" s="141">
        <f>BDI!F23</f>
        <v>26.89</v>
      </c>
      <c r="K2" s="163" t="str">
        <f>'Orçamento Sintético'!J2</f>
        <v>Com Desoneração</v>
      </c>
    </row>
    <row r="3" spans="1:13" ht="22.5" customHeight="1">
      <c r="A3" s="236" t="s">
        <v>448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</row>
    <row r="4" spans="1:13" ht="24" customHeight="1">
      <c r="A4" s="238" t="s">
        <v>83</v>
      </c>
      <c r="B4" s="238"/>
      <c r="C4" s="238"/>
      <c r="D4" s="238" t="s">
        <v>80</v>
      </c>
      <c r="E4" s="238"/>
      <c r="F4" s="238"/>
      <c r="G4" s="238"/>
      <c r="H4" s="238"/>
      <c r="I4" s="238"/>
      <c r="J4" s="111" t="s">
        <v>75</v>
      </c>
      <c r="K4" s="112" t="s">
        <v>74</v>
      </c>
    </row>
    <row r="5" spans="1:13" s="47" customFormat="1" ht="24" customHeight="1">
      <c r="A5" s="246" t="s">
        <v>73</v>
      </c>
      <c r="B5" s="246"/>
      <c r="C5" s="246"/>
      <c r="D5" s="247" t="s">
        <v>0</v>
      </c>
      <c r="E5" s="247"/>
      <c r="F5" s="247"/>
      <c r="G5" s="247"/>
      <c r="H5" s="247"/>
      <c r="I5" s="247"/>
      <c r="J5" s="103">
        <f>'Orçamento Sintético'!I5</f>
        <v>30788.400000000001</v>
      </c>
      <c r="K5" s="104">
        <f t="shared" ref="K5:K10" si="0">J5/$I$14</f>
        <v>2.1456091169111527E-2</v>
      </c>
    </row>
    <row r="6" spans="1:13" s="47" customFormat="1" ht="24" customHeight="1">
      <c r="A6" s="246" t="s">
        <v>65</v>
      </c>
      <c r="B6" s="246"/>
      <c r="C6" s="246"/>
      <c r="D6" s="247" t="s">
        <v>64</v>
      </c>
      <c r="E6" s="247"/>
      <c r="F6" s="247"/>
      <c r="G6" s="247"/>
      <c r="H6" s="247"/>
      <c r="I6" s="247"/>
      <c r="J6" s="103">
        <f>'Orçamento Sintético'!I9+'Orçamento Sintético'!I22+'Orçamento Sintético'!I35+'Orçamento Sintético'!I48+'Orçamento Sintético'!I61+'Orçamento Sintético'!I74+'Orçamento Sintético'!I87+'Orçamento Sintético'!I100+'Orçamento Sintético'!I113+'Orçamento Sintético'!I126+'Orçamento Sintético'!I139</f>
        <v>9602.0399999999991</v>
      </c>
      <c r="K6" s="104">
        <f t="shared" si="0"/>
        <v>6.6915541453747389E-3</v>
      </c>
    </row>
    <row r="7" spans="1:13" s="47" customFormat="1" ht="24" customHeight="1">
      <c r="A7" s="246" t="s">
        <v>449</v>
      </c>
      <c r="B7" s="246"/>
      <c r="C7" s="246"/>
      <c r="D7" s="247" t="s">
        <v>60</v>
      </c>
      <c r="E7" s="247"/>
      <c r="F7" s="247"/>
      <c r="G7" s="247"/>
      <c r="H7" s="247"/>
      <c r="I7" s="247"/>
      <c r="J7" s="103">
        <f>'Orçamento Sintético'!I11+'Orçamento Sintético'!I24+'Orçamento Sintético'!I37+'Orçamento Sintético'!I50+'Orçamento Sintético'!I63+'Orçamento Sintético'!I76+'Orçamento Sintético'!I89+'Orçamento Sintético'!I102+'Orçamento Sintético'!I115+'Orçamento Sintético'!I128+'Orçamento Sintético'!I141</f>
        <v>875549.28</v>
      </c>
      <c r="K7" s="104">
        <f t="shared" si="0"/>
        <v>0.61016048819457835</v>
      </c>
    </row>
    <row r="8" spans="1:13" s="47" customFormat="1" ht="24" customHeight="1">
      <c r="A8" s="246" t="s">
        <v>450</v>
      </c>
      <c r="B8" s="246"/>
      <c r="C8" s="246"/>
      <c r="D8" s="247" t="s">
        <v>53</v>
      </c>
      <c r="E8" s="247"/>
      <c r="F8" s="247"/>
      <c r="G8" s="247"/>
      <c r="H8" s="247"/>
      <c r="I8" s="247"/>
      <c r="J8" s="103">
        <f>'Orçamento Sintético'!I14+'Orçamento Sintético'!I27+'Orçamento Sintético'!I40+'Orçamento Sintético'!I53+'Orçamento Sintético'!I66+'Orçamento Sintético'!I79+'Orçamento Sintético'!I92+'Orçamento Sintético'!I105+'Orçamento Sintético'!I118+'Orçamento Sintético'!I131+'Orçamento Sintético'!I144</f>
        <v>273401.76</v>
      </c>
      <c r="K8" s="104">
        <f t="shared" si="0"/>
        <v>0.19053062479230973</v>
      </c>
    </row>
    <row r="9" spans="1:13" s="47" customFormat="1" ht="24" customHeight="1">
      <c r="A9" s="246" t="s">
        <v>451</v>
      </c>
      <c r="B9" s="246"/>
      <c r="C9" s="246"/>
      <c r="D9" s="247" t="s">
        <v>42</v>
      </c>
      <c r="E9" s="247"/>
      <c r="F9" s="247"/>
      <c r="G9" s="247"/>
      <c r="H9" s="247"/>
      <c r="I9" s="247"/>
      <c r="J9" s="103">
        <f>'Orçamento Sintético'!I18+'Orçamento Sintético'!I31+'Orçamento Sintético'!I44+'Orçamento Sintético'!I57+'Orçamento Sintético'!I70+'Orçamento Sintético'!I83+'Orçamento Sintético'!I96+'Orçamento Sintético'!I109+'Orçamento Sintético'!I122+'Orçamento Sintético'!I135+'Orçamento Sintético'!I148</f>
        <v>14817.75</v>
      </c>
      <c r="K9" s="104">
        <f t="shared" si="0"/>
        <v>1.0326324035061981E-2</v>
      </c>
    </row>
    <row r="10" spans="1:13" s="47" customFormat="1" ht="24" customHeight="1">
      <c r="A10" s="246" t="s">
        <v>452</v>
      </c>
      <c r="B10" s="246"/>
      <c r="C10" s="246"/>
      <c r="D10" s="247" t="s">
        <v>35</v>
      </c>
      <c r="E10" s="247"/>
      <c r="F10" s="247"/>
      <c r="G10" s="247"/>
      <c r="H10" s="247"/>
      <c r="I10" s="247"/>
      <c r="J10" s="103">
        <f>'Orçamento Sintético'!I151</f>
        <v>230789.93000000002</v>
      </c>
      <c r="K10" s="104">
        <f t="shared" si="0"/>
        <v>0.16083491766356381</v>
      </c>
    </row>
    <row r="11" spans="1:13" s="47" customFormat="1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13" s="47" customFormat="1">
      <c r="A12" s="250"/>
      <c r="B12" s="250"/>
      <c r="C12" s="250"/>
      <c r="D12" s="106"/>
      <c r="E12" s="107"/>
      <c r="F12" s="107"/>
      <c r="G12" s="251" t="s">
        <v>30</v>
      </c>
      <c r="H12" s="252"/>
      <c r="I12" s="253">
        <f>'Orçamento Sintético'!L156</f>
        <v>1132817.1400000001</v>
      </c>
      <c r="J12" s="253"/>
      <c r="K12" s="253"/>
    </row>
    <row r="13" spans="1:13" s="47" customFormat="1">
      <c r="A13" s="250"/>
      <c r="B13" s="250"/>
      <c r="C13" s="250"/>
      <c r="D13" s="106"/>
      <c r="E13" s="107"/>
      <c r="F13" s="107"/>
      <c r="G13" s="251" t="s">
        <v>29</v>
      </c>
      <c r="H13" s="252"/>
      <c r="I13" s="253">
        <f>I14-I12</f>
        <v>302132.01999999979</v>
      </c>
      <c r="J13" s="253"/>
      <c r="K13" s="253"/>
    </row>
    <row r="14" spans="1:13" s="47" customFormat="1">
      <c r="A14" s="250"/>
      <c r="B14" s="250"/>
      <c r="C14" s="250"/>
      <c r="D14" s="106"/>
      <c r="E14" s="107"/>
      <c r="F14" s="107"/>
      <c r="G14" s="254" t="s">
        <v>28</v>
      </c>
      <c r="H14" s="255"/>
      <c r="I14" s="256">
        <f>J5+J6+J7+J8+J9+J10</f>
        <v>1434949.16</v>
      </c>
      <c r="J14" s="256"/>
      <c r="K14" s="256"/>
      <c r="M14" s="108"/>
    </row>
    <row r="16" spans="1:13">
      <c r="K16" s="248"/>
      <c r="L16" s="249"/>
      <c r="M16" s="249"/>
    </row>
    <row r="17" spans="11:13">
      <c r="K17" s="248"/>
      <c r="L17" s="249"/>
      <c r="M17" s="249"/>
    </row>
    <row r="18" spans="11:13">
      <c r="K18" s="248"/>
      <c r="L18" s="249"/>
      <c r="M18" s="249"/>
    </row>
    <row r="19" spans="11:13">
      <c r="K19" s="110">
        <f>I14/RUAS!G17</f>
        <v>146.45327209634618</v>
      </c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4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view="pageBreakPreview" zoomScaleNormal="100" zoomScaleSheetLayoutView="100" zoomScalePageLayoutView="70" workbookViewId="0">
      <selection activeCell="A7" sqref="A7:E7"/>
    </sheetView>
  </sheetViews>
  <sheetFormatPr defaultColWidth="9.109375" defaultRowHeight="13.8"/>
  <cols>
    <col min="1" max="1" width="67.44140625" style="130" customWidth="1"/>
    <col min="2" max="2" width="1.44140625" style="130" customWidth="1"/>
    <col min="3" max="3" width="4.44140625" style="130" hidden="1" customWidth="1"/>
    <col min="4" max="4" width="8.5546875" style="130" customWidth="1"/>
    <col min="5" max="5" width="19.109375" style="130" customWidth="1"/>
    <col min="6" max="6" width="15.33203125" style="130" customWidth="1"/>
    <col min="7" max="7" width="14.109375" style="130" customWidth="1"/>
    <col min="8" max="16384" width="9.109375" style="130"/>
  </cols>
  <sheetData>
    <row r="1" spans="1:7">
      <c r="A1" s="374" t="s">
        <v>393</v>
      </c>
      <c r="B1" s="374"/>
      <c r="C1" s="374"/>
      <c r="D1" s="374"/>
      <c r="E1" s="374"/>
    </row>
    <row r="2" spans="1:7" ht="18">
      <c r="A2" s="377" t="s">
        <v>471</v>
      </c>
      <c r="B2" s="377"/>
      <c r="C2" s="377"/>
      <c r="D2" s="377"/>
      <c r="E2" s="377"/>
      <c r="F2" s="137"/>
    </row>
    <row r="3" spans="1:7">
      <c r="A3" s="379" t="s">
        <v>470</v>
      </c>
      <c r="B3" s="379"/>
      <c r="C3" s="379"/>
      <c r="D3" s="165" t="s">
        <v>469</v>
      </c>
      <c r="E3" s="166" t="s">
        <v>468</v>
      </c>
      <c r="F3" s="136"/>
    </row>
    <row r="4" spans="1:7" ht="26.4" customHeight="1">
      <c r="A4" s="378" t="s">
        <v>57</v>
      </c>
      <c r="B4" s="378"/>
      <c r="C4" s="378"/>
      <c r="D4" s="167" t="s">
        <v>2</v>
      </c>
      <c r="E4" s="168">
        <f>(MC!E30+MC!E60+MC!E90+MC!E120+MC!E150+MC!E180+MC!E210+MC!E240+MC!E270+MC!E300+MC!E330)*0.4</f>
        <v>3919.2000000000003</v>
      </c>
      <c r="F4" s="135"/>
      <c r="G4" s="134"/>
    </row>
    <row r="5" spans="1:7" ht="38.25" customHeight="1">
      <c r="A5" s="378" t="s">
        <v>50</v>
      </c>
      <c r="B5" s="378"/>
      <c r="C5" s="378"/>
      <c r="D5" s="167" t="s">
        <v>7</v>
      </c>
      <c r="E5" s="168">
        <f>(MC!E34+MC!E35+MC!E64+MC!E65+MC!E94+MC!E95+MC!E124+MC!E125+MC!E154+MC!E155+MC!E184+MC!E185+MC!E214+MC!E215+MC!E244+MC!E245+MC!E274+MC!E275+MC!E304+MC!E305+MC!E334+MC!E335)*0.4</f>
        <v>1294.4000000000001</v>
      </c>
      <c r="F5" s="135"/>
      <c r="G5" s="134"/>
    </row>
    <row r="6" spans="1:7">
      <c r="A6" s="381" t="s">
        <v>44</v>
      </c>
      <c r="B6" s="382"/>
      <c r="C6" s="171"/>
      <c r="D6" s="167" t="s">
        <v>7</v>
      </c>
      <c r="E6" s="172">
        <f>(MC!E36+MC!E66+MC!E96+MC!E126+MC!E156+MC!E186+MC!E216+MC!E246+MC!E276+MC!E306+MC!E336)*0.4</f>
        <v>1272.8000000000002</v>
      </c>
      <c r="F6" s="133"/>
    </row>
    <row r="7" spans="1:7">
      <c r="A7" s="380" t="s">
        <v>467</v>
      </c>
      <c r="B7" s="380"/>
      <c r="C7" s="380"/>
      <c r="D7" s="380"/>
      <c r="E7" s="380"/>
      <c r="F7" s="131"/>
    </row>
    <row r="8" spans="1:7">
      <c r="A8" s="375" t="s">
        <v>466</v>
      </c>
      <c r="B8" s="375"/>
      <c r="C8" s="375"/>
      <c r="D8" s="375"/>
      <c r="E8" s="375"/>
      <c r="F8" s="132"/>
    </row>
    <row r="9" spans="1:7" ht="25.5" customHeight="1">
      <c r="A9" s="375" t="s">
        <v>465</v>
      </c>
      <c r="B9" s="375"/>
      <c r="C9" s="375"/>
      <c r="D9" s="375"/>
      <c r="E9" s="375"/>
      <c r="F9" s="132"/>
      <c r="G9" s="169"/>
    </row>
    <row r="10" spans="1:7">
      <c r="A10" s="375" t="s">
        <v>547</v>
      </c>
      <c r="B10" s="375"/>
      <c r="C10" s="375"/>
      <c r="D10" s="375"/>
      <c r="E10" s="375"/>
      <c r="F10" s="132"/>
      <c r="G10" s="170"/>
    </row>
    <row r="11" spans="1:7">
      <c r="A11" s="376"/>
      <c r="B11" s="376"/>
      <c r="C11" s="376"/>
      <c r="D11" s="376"/>
      <c r="E11" s="376"/>
      <c r="F11" s="131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6141732283464567" bottom="0.78740157480314965" header="0.31496062992125984" footer="0.31496062992125984"/>
  <pageSetup paperSize="9" scale="95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21"/>
  <sheetViews>
    <sheetView view="pageBreakPreview" zoomScaleNormal="100" zoomScaleSheetLayoutView="100" zoomScalePageLayoutView="85" workbookViewId="0">
      <selection activeCell="H17" sqref="H17"/>
    </sheetView>
  </sheetViews>
  <sheetFormatPr defaultColWidth="9.109375" defaultRowHeight="14.4"/>
  <cols>
    <col min="1" max="1" width="12.44140625" style="47" customWidth="1"/>
    <col min="2" max="2" width="36" style="47" bestFit="1" customWidth="1"/>
    <col min="3" max="3" width="19.5546875" style="47" customWidth="1"/>
    <col min="4" max="4" width="17.5546875" style="47" customWidth="1"/>
    <col min="5" max="5" width="20.33203125" style="47" customWidth="1"/>
    <col min="6" max="6" width="15.33203125" style="47" customWidth="1"/>
    <col min="7" max="7" width="16.6640625" style="47" customWidth="1"/>
    <col min="8" max="8" width="20.33203125" style="47" customWidth="1"/>
    <col min="9" max="16384" width="9.109375" style="47"/>
  </cols>
  <sheetData>
    <row r="1" spans="1:16384" ht="14.25" customHeight="1">
      <c r="A1" s="257" t="s">
        <v>394</v>
      </c>
      <c r="B1" s="257"/>
      <c r="C1" s="257"/>
      <c r="D1" s="257"/>
      <c r="E1" s="257"/>
      <c r="F1" s="257"/>
      <c r="G1" s="257"/>
      <c r="H1" s="257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59"/>
      <c r="T1" s="159"/>
      <c r="U1" s="158"/>
      <c r="V1" s="159"/>
      <c r="W1" s="158"/>
      <c r="X1" s="159"/>
      <c r="Y1" s="158"/>
      <c r="Z1" s="159"/>
      <c r="AA1" s="158" t="s">
        <v>394</v>
      </c>
      <c r="AB1" s="159"/>
      <c r="AC1" s="158" t="s">
        <v>394</v>
      </c>
      <c r="AD1" s="159"/>
      <c r="AE1" s="158" t="s">
        <v>394</v>
      </c>
      <c r="AF1" s="159"/>
      <c r="AG1" s="158" t="s">
        <v>394</v>
      </c>
      <c r="AH1" s="159"/>
      <c r="AI1" s="158" t="s">
        <v>394</v>
      </c>
      <c r="AJ1" s="159"/>
      <c r="AK1" s="158" t="s">
        <v>394</v>
      </c>
      <c r="AL1" s="159"/>
      <c r="AM1" s="158" t="s">
        <v>394</v>
      </c>
      <c r="AN1" s="159"/>
      <c r="AO1" s="158" t="s">
        <v>394</v>
      </c>
      <c r="AP1" s="159"/>
      <c r="AQ1" s="158" t="s">
        <v>394</v>
      </c>
      <c r="AR1" s="159"/>
      <c r="AS1" s="158" t="s">
        <v>394</v>
      </c>
      <c r="AT1" s="159"/>
      <c r="AU1" s="158" t="s">
        <v>394</v>
      </c>
      <c r="AV1" s="159"/>
      <c r="AW1" s="158" t="s">
        <v>394</v>
      </c>
      <c r="AX1" s="159"/>
      <c r="AY1" s="158" t="s">
        <v>394</v>
      </c>
      <c r="AZ1" s="159"/>
      <c r="BA1" s="158" t="s">
        <v>394</v>
      </c>
      <c r="BB1" s="159"/>
      <c r="BC1" s="158" t="s">
        <v>394</v>
      </c>
      <c r="BD1" s="159"/>
      <c r="BE1" s="158" t="s">
        <v>394</v>
      </c>
      <c r="BF1" s="159"/>
      <c r="BG1" s="158" t="s">
        <v>394</v>
      </c>
      <c r="BH1" s="159"/>
      <c r="BI1" s="158" t="s">
        <v>394</v>
      </c>
      <c r="BJ1" s="159"/>
      <c r="BK1" s="158" t="s">
        <v>394</v>
      </c>
      <c r="BL1" s="159"/>
      <c r="BM1" s="158" t="s">
        <v>394</v>
      </c>
      <c r="BN1" s="159"/>
      <c r="BO1" s="158" t="s">
        <v>394</v>
      </c>
      <c r="BP1" s="159"/>
      <c r="BQ1" s="158" t="s">
        <v>394</v>
      </c>
      <c r="BR1" s="159"/>
      <c r="BS1" s="158" t="s">
        <v>394</v>
      </c>
      <c r="BT1" s="159"/>
      <c r="BU1" s="158" t="s">
        <v>394</v>
      </c>
      <c r="BV1" s="159"/>
      <c r="BW1" s="158" t="s">
        <v>394</v>
      </c>
      <c r="BX1" s="159"/>
      <c r="BY1" s="158" t="s">
        <v>394</v>
      </c>
      <c r="BZ1" s="159"/>
      <c r="CA1" s="158" t="s">
        <v>394</v>
      </c>
      <c r="CB1" s="159"/>
      <c r="CC1" s="158" t="s">
        <v>394</v>
      </c>
      <c r="CD1" s="159"/>
      <c r="CE1" s="158" t="s">
        <v>394</v>
      </c>
      <c r="CF1" s="159"/>
      <c r="CG1" s="158" t="s">
        <v>394</v>
      </c>
      <c r="CH1" s="159"/>
      <c r="CI1" s="158" t="s">
        <v>394</v>
      </c>
      <c r="CJ1" s="159"/>
      <c r="CK1" s="158" t="s">
        <v>394</v>
      </c>
      <c r="CL1" s="159"/>
      <c r="CM1" s="158" t="s">
        <v>394</v>
      </c>
      <c r="CN1" s="159"/>
      <c r="CO1" s="158" t="s">
        <v>394</v>
      </c>
      <c r="CP1" s="159"/>
      <c r="CQ1" s="158" t="s">
        <v>394</v>
      </c>
      <c r="CR1" s="159"/>
      <c r="CS1" s="158" t="s">
        <v>394</v>
      </c>
      <c r="CT1" s="159"/>
      <c r="CU1" s="158" t="s">
        <v>394</v>
      </c>
      <c r="CV1" s="159"/>
      <c r="CW1" s="158" t="s">
        <v>394</v>
      </c>
      <c r="CX1" s="159"/>
      <c r="CY1" s="158" t="s">
        <v>394</v>
      </c>
      <c r="CZ1" s="159"/>
      <c r="DA1" s="158" t="s">
        <v>394</v>
      </c>
      <c r="DB1" s="159"/>
      <c r="DC1" s="158" t="s">
        <v>394</v>
      </c>
      <c r="DD1" s="159"/>
      <c r="DE1" s="158" t="s">
        <v>394</v>
      </c>
      <c r="DF1" s="159"/>
      <c r="DG1" s="158" t="s">
        <v>394</v>
      </c>
      <c r="DH1" s="159"/>
      <c r="DI1" s="158" t="s">
        <v>394</v>
      </c>
      <c r="DJ1" s="159"/>
      <c r="DK1" s="158" t="s">
        <v>394</v>
      </c>
      <c r="DL1" s="159"/>
      <c r="DM1" s="158" t="s">
        <v>394</v>
      </c>
      <c r="DN1" s="159"/>
      <c r="DO1" s="158" t="s">
        <v>394</v>
      </c>
      <c r="DP1" s="159"/>
      <c r="DQ1" s="158" t="s">
        <v>394</v>
      </c>
      <c r="DR1" s="159"/>
      <c r="DS1" s="158" t="s">
        <v>394</v>
      </c>
      <c r="DT1" s="159"/>
      <c r="DU1" s="158" t="s">
        <v>394</v>
      </c>
      <c r="DV1" s="159"/>
      <c r="DW1" s="158" t="s">
        <v>394</v>
      </c>
      <c r="DX1" s="159"/>
      <c r="DY1" s="158" t="s">
        <v>394</v>
      </c>
      <c r="DZ1" s="159"/>
      <c r="EA1" s="158" t="s">
        <v>394</v>
      </c>
      <c r="EB1" s="159"/>
      <c r="EC1" s="158" t="s">
        <v>394</v>
      </c>
      <c r="ED1" s="159"/>
      <c r="EE1" s="158" t="s">
        <v>394</v>
      </c>
      <c r="EF1" s="159"/>
      <c r="EG1" s="158" t="s">
        <v>394</v>
      </c>
      <c r="EH1" s="159"/>
      <c r="EI1" s="158" t="s">
        <v>394</v>
      </c>
      <c r="EJ1" s="159"/>
      <c r="EK1" s="158" t="s">
        <v>394</v>
      </c>
      <c r="EL1" s="159"/>
      <c r="EM1" s="158" t="s">
        <v>394</v>
      </c>
      <c r="EN1" s="159"/>
      <c r="EO1" s="158" t="s">
        <v>394</v>
      </c>
      <c r="EP1" s="159"/>
      <c r="EQ1" s="158" t="s">
        <v>394</v>
      </c>
      <c r="ER1" s="159"/>
      <c r="ES1" s="158" t="s">
        <v>394</v>
      </c>
      <c r="ET1" s="159"/>
      <c r="EU1" s="158" t="s">
        <v>394</v>
      </c>
      <c r="EV1" s="159"/>
      <c r="EW1" s="158" t="s">
        <v>394</v>
      </c>
      <c r="EX1" s="159"/>
      <c r="EY1" s="158" t="s">
        <v>394</v>
      </c>
      <c r="EZ1" s="159"/>
      <c r="FA1" s="158" t="s">
        <v>394</v>
      </c>
      <c r="FB1" s="159"/>
      <c r="FC1" s="158" t="s">
        <v>394</v>
      </c>
      <c r="FD1" s="159"/>
      <c r="FE1" s="158" t="s">
        <v>394</v>
      </c>
      <c r="FF1" s="159"/>
      <c r="FG1" s="158" t="s">
        <v>394</v>
      </c>
      <c r="FH1" s="159"/>
      <c r="FI1" s="158" t="s">
        <v>394</v>
      </c>
      <c r="FJ1" s="159"/>
      <c r="FK1" s="158" t="s">
        <v>394</v>
      </c>
      <c r="FL1" s="159"/>
      <c r="FM1" s="158" t="s">
        <v>394</v>
      </c>
      <c r="FN1" s="159"/>
      <c r="FO1" s="158" t="s">
        <v>394</v>
      </c>
      <c r="FP1" s="159"/>
      <c r="FQ1" s="158" t="s">
        <v>394</v>
      </c>
      <c r="FR1" s="159"/>
      <c r="FS1" s="158" t="s">
        <v>394</v>
      </c>
      <c r="FT1" s="159"/>
      <c r="FU1" s="158" t="s">
        <v>394</v>
      </c>
      <c r="FV1" s="159"/>
      <c r="FW1" s="158" t="s">
        <v>394</v>
      </c>
      <c r="FX1" s="159"/>
      <c r="FY1" s="158" t="s">
        <v>394</v>
      </c>
      <c r="FZ1" s="159"/>
      <c r="GA1" s="158" t="s">
        <v>394</v>
      </c>
      <c r="GB1" s="159"/>
      <c r="GC1" s="158" t="s">
        <v>394</v>
      </c>
      <c r="GD1" s="159"/>
      <c r="GE1" s="158" t="s">
        <v>394</v>
      </c>
      <c r="GF1" s="159"/>
      <c r="GG1" s="158" t="s">
        <v>394</v>
      </c>
      <c r="GH1" s="159"/>
      <c r="GI1" s="158" t="s">
        <v>394</v>
      </c>
      <c r="GJ1" s="159"/>
      <c r="GK1" s="158" t="s">
        <v>394</v>
      </c>
      <c r="GL1" s="159"/>
      <c r="GM1" s="158" t="s">
        <v>394</v>
      </c>
      <c r="GN1" s="159"/>
      <c r="GO1" s="158" t="s">
        <v>394</v>
      </c>
      <c r="GP1" s="159"/>
      <c r="GQ1" s="158" t="s">
        <v>394</v>
      </c>
      <c r="GR1" s="159"/>
      <c r="GS1" s="158" t="s">
        <v>394</v>
      </c>
      <c r="GT1" s="159"/>
      <c r="GU1" s="158" t="s">
        <v>394</v>
      </c>
      <c r="GV1" s="159"/>
      <c r="GW1" s="158" t="s">
        <v>394</v>
      </c>
      <c r="GX1" s="159"/>
      <c r="GY1" s="158" t="s">
        <v>394</v>
      </c>
      <c r="GZ1" s="159"/>
      <c r="HA1" s="158" t="s">
        <v>394</v>
      </c>
      <c r="HB1" s="159"/>
      <c r="HC1" s="158" t="s">
        <v>394</v>
      </c>
      <c r="HD1" s="159"/>
      <c r="HE1" s="158" t="s">
        <v>394</v>
      </c>
      <c r="HF1" s="159"/>
      <c r="HG1" s="158" t="s">
        <v>394</v>
      </c>
      <c r="HH1" s="159"/>
      <c r="HI1" s="158" t="s">
        <v>394</v>
      </c>
      <c r="HJ1" s="159"/>
      <c r="HK1" s="158" t="s">
        <v>394</v>
      </c>
      <c r="HL1" s="159"/>
      <c r="HM1" s="158" t="s">
        <v>394</v>
      </c>
      <c r="HN1" s="159"/>
      <c r="HO1" s="158" t="s">
        <v>394</v>
      </c>
      <c r="HP1" s="159"/>
      <c r="HQ1" s="158" t="s">
        <v>394</v>
      </c>
      <c r="HR1" s="159"/>
      <c r="HS1" s="158" t="s">
        <v>394</v>
      </c>
      <c r="HT1" s="159"/>
      <c r="HU1" s="158" t="s">
        <v>394</v>
      </c>
      <c r="HV1" s="159"/>
      <c r="HW1" s="158" t="s">
        <v>394</v>
      </c>
      <c r="HX1" s="159"/>
      <c r="HY1" s="158" t="s">
        <v>394</v>
      </c>
      <c r="HZ1" s="159"/>
      <c r="IA1" s="158" t="s">
        <v>394</v>
      </c>
      <c r="IB1" s="159"/>
      <c r="IC1" s="158" t="s">
        <v>394</v>
      </c>
      <c r="ID1" s="159"/>
      <c r="IE1" s="158" t="s">
        <v>394</v>
      </c>
      <c r="IF1" s="159"/>
      <c r="IG1" s="158" t="s">
        <v>394</v>
      </c>
      <c r="IH1" s="159"/>
      <c r="II1" s="158" t="s">
        <v>394</v>
      </c>
      <c r="IJ1" s="159"/>
      <c r="IK1" s="158" t="s">
        <v>394</v>
      </c>
      <c r="IL1" s="159"/>
      <c r="IM1" s="158" t="s">
        <v>394</v>
      </c>
      <c r="IN1" s="159"/>
      <c r="IO1" s="158" t="s">
        <v>394</v>
      </c>
      <c r="IP1" s="159"/>
      <c r="IQ1" s="158" t="s">
        <v>394</v>
      </c>
      <c r="IR1" s="159"/>
      <c r="IS1" s="158" t="s">
        <v>394</v>
      </c>
      <c r="IT1" s="159"/>
      <c r="IU1" s="158" t="s">
        <v>394</v>
      </c>
      <c r="IV1" s="159"/>
      <c r="IW1" s="158" t="s">
        <v>394</v>
      </c>
      <c r="IX1" s="159"/>
      <c r="IY1" s="158" t="s">
        <v>394</v>
      </c>
      <c r="IZ1" s="159"/>
      <c r="JA1" s="158" t="s">
        <v>394</v>
      </c>
      <c r="JB1" s="159"/>
      <c r="JC1" s="158" t="s">
        <v>394</v>
      </c>
      <c r="JD1" s="159"/>
      <c r="JE1" s="158" t="s">
        <v>394</v>
      </c>
      <c r="JF1" s="159"/>
      <c r="JG1" s="158" t="s">
        <v>394</v>
      </c>
      <c r="JH1" s="159"/>
      <c r="JI1" s="158" t="s">
        <v>394</v>
      </c>
      <c r="JJ1" s="159"/>
      <c r="JK1" s="158" t="s">
        <v>394</v>
      </c>
      <c r="JL1" s="159"/>
      <c r="JM1" s="158" t="s">
        <v>394</v>
      </c>
      <c r="JN1" s="159"/>
      <c r="JO1" s="158" t="s">
        <v>394</v>
      </c>
      <c r="JP1" s="159"/>
      <c r="JQ1" s="158" t="s">
        <v>394</v>
      </c>
      <c r="JR1" s="159"/>
      <c r="JS1" s="158" t="s">
        <v>394</v>
      </c>
      <c r="JT1" s="159"/>
      <c r="JU1" s="158" t="s">
        <v>394</v>
      </c>
      <c r="JV1" s="159"/>
      <c r="JW1" s="158" t="s">
        <v>394</v>
      </c>
      <c r="JX1" s="159"/>
      <c r="JY1" s="158" t="s">
        <v>394</v>
      </c>
      <c r="JZ1" s="159"/>
      <c r="KA1" s="158" t="s">
        <v>394</v>
      </c>
      <c r="KB1" s="159"/>
      <c r="KC1" s="158" t="s">
        <v>394</v>
      </c>
      <c r="KD1" s="159"/>
      <c r="KE1" s="158" t="s">
        <v>394</v>
      </c>
      <c r="KF1" s="159"/>
      <c r="KG1" s="158" t="s">
        <v>394</v>
      </c>
      <c r="KH1" s="159"/>
      <c r="KI1" s="158" t="s">
        <v>394</v>
      </c>
      <c r="KJ1" s="159"/>
      <c r="KK1" s="158" t="s">
        <v>394</v>
      </c>
      <c r="KL1" s="159"/>
      <c r="KM1" s="158" t="s">
        <v>394</v>
      </c>
      <c r="KN1" s="159"/>
      <c r="KO1" s="158" t="s">
        <v>394</v>
      </c>
      <c r="KP1" s="159"/>
      <c r="KQ1" s="158" t="s">
        <v>394</v>
      </c>
      <c r="KR1" s="159"/>
      <c r="KS1" s="158" t="s">
        <v>394</v>
      </c>
      <c r="KT1" s="159"/>
      <c r="KU1" s="158" t="s">
        <v>394</v>
      </c>
      <c r="KV1" s="159"/>
      <c r="KW1" s="158" t="s">
        <v>394</v>
      </c>
      <c r="KX1" s="159"/>
      <c r="KY1" s="158" t="s">
        <v>394</v>
      </c>
      <c r="KZ1" s="159"/>
      <c r="LA1" s="158" t="s">
        <v>394</v>
      </c>
      <c r="LB1" s="159"/>
      <c r="LC1" s="158" t="s">
        <v>394</v>
      </c>
      <c r="LD1" s="159"/>
      <c r="LE1" s="158" t="s">
        <v>394</v>
      </c>
      <c r="LF1" s="159"/>
      <c r="LG1" s="158" t="s">
        <v>394</v>
      </c>
      <c r="LH1" s="159"/>
      <c r="LI1" s="158" t="s">
        <v>394</v>
      </c>
      <c r="LJ1" s="159"/>
      <c r="LK1" s="158" t="s">
        <v>394</v>
      </c>
      <c r="LL1" s="159"/>
      <c r="LM1" s="158" t="s">
        <v>394</v>
      </c>
      <c r="LN1" s="159"/>
      <c r="LO1" s="158" t="s">
        <v>394</v>
      </c>
      <c r="LP1" s="159"/>
      <c r="LQ1" s="158" t="s">
        <v>394</v>
      </c>
      <c r="LR1" s="159"/>
      <c r="LS1" s="158" t="s">
        <v>394</v>
      </c>
      <c r="LT1" s="159"/>
      <c r="LU1" s="158" t="s">
        <v>394</v>
      </c>
      <c r="LV1" s="159"/>
      <c r="LW1" s="158" t="s">
        <v>394</v>
      </c>
      <c r="LX1" s="159"/>
      <c r="LY1" s="158" t="s">
        <v>394</v>
      </c>
      <c r="LZ1" s="159"/>
      <c r="MA1" s="158" t="s">
        <v>394</v>
      </c>
      <c r="MB1" s="159"/>
      <c r="MC1" s="158" t="s">
        <v>394</v>
      </c>
      <c r="MD1" s="159"/>
      <c r="ME1" s="158" t="s">
        <v>394</v>
      </c>
      <c r="MF1" s="159"/>
      <c r="MG1" s="158" t="s">
        <v>394</v>
      </c>
      <c r="MH1" s="159"/>
      <c r="MI1" s="158" t="s">
        <v>394</v>
      </c>
      <c r="MJ1" s="159"/>
      <c r="MK1" s="158" t="s">
        <v>394</v>
      </c>
      <c r="ML1" s="159"/>
      <c r="MM1" s="158" t="s">
        <v>394</v>
      </c>
      <c r="MN1" s="159"/>
      <c r="MO1" s="158" t="s">
        <v>394</v>
      </c>
      <c r="MP1" s="159"/>
      <c r="MQ1" s="158" t="s">
        <v>394</v>
      </c>
      <c r="MR1" s="159"/>
      <c r="MS1" s="158" t="s">
        <v>394</v>
      </c>
      <c r="MT1" s="159"/>
      <c r="MU1" s="158" t="s">
        <v>394</v>
      </c>
      <c r="MV1" s="159"/>
      <c r="MW1" s="158" t="s">
        <v>394</v>
      </c>
      <c r="MX1" s="159"/>
      <c r="MY1" s="158" t="s">
        <v>394</v>
      </c>
      <c r="MZ1" s="159"/>
      <c r="NA1" s="158" t="s">
        <v>394</v>
      </c>
      <c r="NB1" s="159"/>
      <c r="NC1" s="158" t="s">
        <v>394</v>
      </c>
      <c r="ND1" s="159"/>
      <c r="NE1" s="158" t="s">
        <v>394</v>
      </c>
      <c r="NF1" s="159"/>
      <c r="NG1" s="158" t="s">
        <v>394</v>
      </c>
      <c r="NH1" s="159"/>
      <c r="NI1" s="158" t="s">
        <v>394</v>
      </c>
      <c r="NJ1" s="159"/>
      <c r="NK1" s="158" t="s">
        <v>394</v>
      </c>
      <c r="NL1" s="159"/>
      <c r="NM1" s="158" t="s">
        <v>394</v>
      </c>
      <c r="NN1" s="159"/>
      <c r="NO1" s="158" t="s">
        <v>394</v>
      </c>
      <c r="NP1" s="159"/>
      <c r="NQ1" s="158" t="s">
        <v>394</v>
      </c>
      <c r="NR1" s="159"/>
      <c r="NS1" s="158" t="s">
        <v>394</v>
      </c>
      <c r="NT1" s="159"/>
      <c r="NU1" s="158" t="s">
        <v>394</v>
      </c>
      <c r="NV1" s="159"/>
      <c r="NW1" s="158" t="s">
        <v>394</v>
      </c>
      <c r="NX1" s="159"/>
      <c r="NY1" s="158" t="s">
        <v>394</v>
      </c>
      <c r="NZ1" s="159"/>
      <c r="OA1" s="158" t="s">
        <v>394</v>
      </c>
      <c r="OB1" s="159"/>
      <c r="OC1" s="158" t="s">
        <v>394</v>
      </c>
      <c r="OD1" s="159"/>
      <c r="OE1" s="158" t="s">
        <v>394</v>
      </c>
      <c r="OF1" s="159"/>
      <c r="OG1" s="158" t="s">
        <v>394</v>
      </c>
      <c r="OH1" s="159"/>
      <c r="OI1" s="158" t="s">
        <v>394</v>
      </c>
      <c r="OJ1" s="159"/>
      <c r="OK1" s="158" t="s">
        <v>394</v>
      </c>
      <c r="OL1" s="159"/>
      <c r="OM1" s="158" t="s">
        <v>394</v>
      </c>
      <c r="ON1" s="159"/>
      <c r="OO1" s="158" t="s">
        <v>394</v>
      </c>
      <c r="OP1" s="159"/>
      <c r="OQ1" s="158" t="s">
        <v>394</v>
      </c>
      <c r="OR1" s="159"/>
      <c r="OS1" s="158" t="s">
        <v>394</v>
      </c>
      <c r="OT1" s="159"/>
      <c r="OU1" s="158" t="s">
        <v>394</v>
      </c>
      <c r="OV1" s="159"/>
      <c r="OW1" s="158" t="s">
        <v>394</v>
      </c>
      <c r="OX1" s="159"/>
      <c r="OY1" s="158" t="s">
        <v>394</v>
      </c>
      <c r="OZ1" s="159"/>
      <c r="PA1" s="158" t="s">
        <v>394</v>
      </c>
      <c r="PB1" s="159"/>
      <c r="PC1" s="158" t="s">
        <v>394</v>
      </c>
      <c r="PD1" s="159"/>
      <c r="PE1" s="158" t="s">
        <v>394</v>
      </c>
      <c r="PF1" s="159"/>
      <c r="PG1" s="158" t="s">
        <v>394</v>
      </c>
      <c r="PH1" s="159"/>
      <c r="PI1" s="158" t="s">
        <v>394</v>
      </c>
      <c r="PJ1" s="159"/>
      <c r="PK1" s="158" t="s">
        <v>394</v>
      </c>
      <c r="PL1" s="159"/>
      <c r="PM1" s="158" t="s">
        <v>394</v>
      </c>
      <c r="PN1" s="159"/>
      <c r="PO1" s="158" t="s">
        <v>394</v>
      </c>
      <c r="PP1" s="159"/>
      <c r="PQ1" s="158" t="s">
        <v>394</v>
      </c>
      <c r="PR1" s="159"/>
      <c r="PS1" s="158" t="s">
        <v>394</v>
      </c>
      <c r="PT1" s="159"/>
      <c r="PU1" s="158" t="s">
        <v>394</v>
      </c>
      <c r="PV1" s="159"/>
      <c r="PW1" s="158" t="s">
        <v>394</v>
      </c>
      <c r="PX1" s="159"/>
      <c r="PY1" s="158" t="s">
        <v>394</v>
      </c>
      <c r="PZ1" s="159"/>
      <c r="QA1" s="158" t="s">
        <v>394</v>
      </c>
      <c r="QB1" s="159"/>
      <c r="QC1" s="158" t="s">
        <v>394</v>
      </c>
      <c r="QD1" s="159"/>
      <c r="QE1" s="158" t="s">
        <v>394</v>
      </c>
      <c r="QF1" s="159"/>
      <c r="QG1" s="158" t="s">
        <v>394</v>
      </c>
      <c r="QH1" s="159"/>
      <c r="QI1" s="158" t="s">
        <v>394</v>
      </c>
      <c r="QJ1" s="159"/>
      <c r="QK1" s="158" t="s">
        <v>394</v>
      </c>
      <c r="QL1" s="159"/>
      <c r="QM1" s="158" t="s">
        <v>394</v>
      </c>
      <c r="QN1" s="159"/>
      <c r="QO1" s="158" t="s">
        <v>394</v>
      </c>
      <c r="QP1" s="159"/>
      <c r="QQ1" s="158" t="s">
        <v>394</v>
      </c>
      <c r="QR1" s="159"/>
      <c r="QS1" s="158" t="s">
        <v>394</v>
      </c>
      <c r="QT1" s="159"/>
      <c r="QU1" s="158" t="s">
        <v>394</v>
      </c>
      <c r="QV1" s="159"/>
      <c r="QW1" s="158" t="s">
        <v>394</v>
      </c>
      <c r="QX1" s="159"/>
      <c r="QY1" s="158" t="s">
        <v>394</v>
      </c>
      <c r="QZ1" s="159"/>
      <c r="RA1" s="158" t="s">
        <v>394</v>
      </c>
      <c r="RB1" s="159"/>
      <c r="RC1" s="158" t="s">
        <v>394</v>
      </c>
      <c r="RD1" s="159"/>
      <c r="RE1" s="158" t="s">
        <v>394</v>
      </c>
      <c r="RF1" s="159"/>
      <c r="RG1" s="158" t="s">
        <v>394</v>
      </c>
      <c r="RH1" s="159"/>
      <c r="RI1" s="158" t="s">
        <v>394</v>
      </c>
      <c r="RJ1" s="159"/>
      <c r="RK1" s="158" t="s">
        <v>394</v>
      </c>
      <c r="RL1" s="159"/>
      <c r="RM1" s="158" t="s">
        <v>394</v>
      </c>
      <c r="RN1" s="159"/>
      <c r="RO1" s="158" t="s">
        <v>394</v>
      </c>
      <c r="RP1" s="159"/>
      <c r="RQ1" s="158" t="s">
        <v>394</v>
      </c>
      <c r="RR1" s="159"/>
      <c r="RS1" s="158" t="s">
        <v>394</v>
      </c>
      <c r="RT1" s="159"/>
      <c r="RU1" s="158" t="s">
        <v>394</v>
      </c>
      <c r="RV1" s="159"/>
      <c r="RW1" s="158" t="s">
        <v>394</v>
      </c>
      <c r="RX1" s="159"/>
      <c r="RY1" s="158" t="s">
        <v>394</v>
      </c>
      <c r="RZ1" s="159"/>
      <c r="SA1" s="158" t="s">
        <v>394</v>
      </c>
      <c r="SB1" s="159"/>
      <c r="SC1" s="158" t="s">
        <v>394</v>
      </c>
      <c r="SD1" s="159"/>
      <c r="SE1" s="158" t="s">
        <v>394</v>
      </c>
      <c r="SF1" s="159"/>
      <c r="SG1" s="158" t="s">
        <v>394</v>
      </c>
      <c r="SH1" s="159"/>
      <c r="SI1" s="158" t="s">
        <v>394</v>
      </c>
      <c r="SJ1" s="159"/>
      <c r="SK1" s="158" t="s">
        <v>394</v>
      </c>
      <c r="SL1" s="159"/>
      <c r="SM1" s="158" t="s">
        <v>394</v>
      </c>
      <c r="SN1" s="159"/>
      <c r="SO1" s="158" t="s">
        <v>394</v>
      </c>
      <c r="SP1" s="159"/>
      <c r="SQ1" s="158" t="s">
        <v>394</v>
      </c>
      <c r="SR1" s="159"/>
      <c r="SS1" s="158" t="s">
        <v>394</v>
      </c>
      <c r="ST1" s="159"/>
      <c r="SU1" s="158" t="s">
        <v>394</v>
      </c>
      <c r="SV1" s="159"/>
      <c r="SW1" s="158" t="s">
        <v>394</v>
      </c>
      <c r="SX1" s="159"/>
      <c r="SY1" s="158" t="s">
        <v>394</v>
      </c>
      <c r="SZ1" s="159"/>
      <c r="TA1" s="158" t="s">
        <v>394</v>
      </c>
      <c r="TB1" s="159"/>
      <c r="TC1" s="158" t="s">
        <v>394</v>
      </c>
      <c r="TD1" s="159"/>
      <c r="TE1" s="158" t="s">
        <v>394</v>
      </c>
      <c r="TF1" s="159"/>
      <c r="TG1" s="158" t="s">
        <v>394</v>
      </c>
      <c r="TH1" s="159"/>
      <c r="TI1" s="158" t="s">
        <v>394</v>
      </c>
      <c r="TJ1" s="159"/>
      <c r="TK1" s="158" t="s">
        <v>394</v>
      </c>
      <c r="TL1" s="159"/>
      <c r="TM1" s="158" t="s">
        <v>394</v>
      </c>
      <c r="TN1" s="159"/>
      <c r="TO1" s="158" t="s">
        <v>394</v>
      </c>
      <c r="TP1" s="159"/>
      <c r="TQ1" s="158" t="s">
        <v>394</v>
      </c>
      <c r="TR1" s="159"/>
      <c r="TS1" s="158" t="s">
        <v>394</v>
      </c>
      <c r="TT1" s="159"/>
      <c r="TU1" s="158" t="s">
        <v>394</v>
      </c>
      <c r="TV1" s="159"/>
      <c r="TW1" s="158" t="s">
        <v>394</v>
      </c>
      <c r="TX1" s="159"/>
      <c r="TY1" s="158" t="s">
        <v>394</v>
      </c>
      <c r="TZ1" s="159"/>
      <c r="UA1" s="158" t="s">
        <v>394</v>
      </c>
      <c r="UB1" s="159"/>
      <c r="UC1" s="158" t="s">
        <v>394</v>
      </c>
      <c r="UD1" s="159"/>
      <c r="UE1" s="158" t="s">
        <v>394</v>
      </c>
      <c r="UF1" s="159"/>
      <c r="UG1" s="158" t="s">
        <v>394</v>
      </c>
      <c r="UH1" s="159"/>
      <c r="UI1" s="158" t="s">
        <v>394</v>
      </c>
      <c r="UJ1" s="159"/>
      <c r="UK1" s="158" t="s">
        <v>394</v>
      </c>
      <c r="UL1" s="159"/>
      <c r="UM1" s="158" t="s">
        <v>394</v>
      </c>
      <c r="UN1" s="159"/>
      <c r="UO1" s="158" t="s">
        <v>394</v>
      </c>
      <c r="UP1" s="159"/>
      <c r="UQ1" s="158" t="s">
        <v>394</v>
      </c>
      <c r="UR1" s="159"/>
      <c r="US1" s="158" t="s">
        <v>394</v>
      </c>
      <c r="UT1" s="159"/>
      <c r="UU1" s="158" t="s">
        <v>394</v>
      </c>
      <c r="UV1" s="159"/>
      <c r="UW1" s="158" t="s">
        <v>394</v>
      </c>
      <c r="UX1" s="159"/>
      <c r="UY1" s="158" t="s">
        <v>394</v>
      </c>
      <c r="UZ1" s="159"/>
      <c r="VA1" s="158" t="s">
        <v>394</v>
      </c>
      <c r="VB1" s="159"/>
      <c r="VC1" s="158" t="s">
        <v>394</v>
      </c>
      <c r="VD1" s="159"/>
      <c r="VE1" s="158" t="s">
        <v>394</v>
      </c>
      <c r="VF1" s="159"/>
      <c r="VG1" s="158" t="s">
        <v>394</v>
      </c>
      <c r="VH1" s="159"/>
      <c r="VI1" s="158" t="s">
        <v>394</v>
      </c>
      <c r="VJ1" s="159"/>
      <c r="VK1" s="158" t="s">
        <v>394</v>
      </c>
      <c r="VL1" s="159"/>
      <c r="VM1" s="158" t="s">
        <v>394</v>
      </c>
      <c r="VN1" s="159"/>
      <c r="VO1" s="158" t="s">
        <v>394</v>
      </c>
      <c r="VP1" s="159"/>
      <c r="VQ1" s="158" t="s">
        <v>394</v>
      </c>
      <c r="VR1" s="159"/>
      <c r="VS1" s="158" t="s">
        <v>394</v>
      </c>
      <c r="VT1" s="159"/>
      <c r="VU1" s="158" t="s">
        <v>394</v>
      </c>
      <c r="VV1" s="159"/>
      <c r="VW1" s="158" t="s">
        <v>394</v>
      </c>
      <c r="VX1" s="159"/>
      <c r="VY1" s="158" t="s">
        <v>394</v>
      </c>
      <c r="VZ1" s="159"/>
      <c r="WA1" s="158" t="s">
        <v>394</v>
      </c>
      <c r="WB1" s="159"/>
      <c r="WC1" s="158" t="s">
        <v>394</v>
      </c>
      <c r="WD1" s="159"/>
      <c r="WE1" s="158" t="s">
        <v>394</v>
      </c>
      <c r="WF1" s="159"/>
      <c r="WG1" s="158" t="s">
        <v>394</v>
      </c>
      <c r="WH1" s="159"/>
      <c r="WI1" s="158" t="s">
        <v>394</v>
      </c>
      <c r="WJ1" s="159"/>
      <c r="WK1" s="158" t="s">
        <v>394</v>
      </c>
      <c r="WL1" s="159"/>
      <c r="WM1" s="158" t="s">
        <v>394</v>
      </c>
      <c r="WN1" s="159"/>
      <c r="WO1" s="158" t="s">
        <v>394</v>
      </c>
      <c r="WP1" s="159"/>
      <c r="WQ1" s="158" t="s">
        <v>394</v>
      </c>
      <c r="WR1" s="159"/>
      <c r="WS1" s="158" t="s">
        <v>394</v>
      </c>
      <c r="WT1" s="159"/>
      <c r="WU1" s="158" t="s">
        <v>394</v>
      </c>
      <c r="WV1" s="159"/>
      <c r="WW1" s="158" t="s">
        <v>394</v>
      </c>
      <c r="WX1" s="159"/>
      <c r="WY1" s="158" t="s">
        <v>394</v>
      </c>
      <c r="WZ1" s="159"/>
      <c r="XA1" s="158" t="s">
        <v>394</v>
      </c>
      <c r="XB1" s="159"/>
      <c r="XC1" s="158" t="s">
        <v>394</v>
      </c>
      <c r="XD1" s="159"/>
      <c r="XE1" s="158" t="s">
        <v>394</v>
      </c>
      <c r="XF1" s="159"/>
      <c r="XG1" s="158" t="s">
        <v>394</v>
      </c>
      <c r="XH1" s="159"/>
      <c r="XI1" s="158" t="s">
        <v>394</v>
      </c>
      <c r="XJ1" s="159"/>
      <c r="XK1" s="158" t="s">
        <v>394</v>
      </c>
      <c r="XL1" s="159"/>
      <c r="XM1" s="158" t="s">
        <v>394</v>
      </c>
      <c r="XN1" s="159"/>
      <c r="XO1" s="158" t="s">
        <v>394</v>
      </c>
      <c r="XP1" s="159"/>
      <c r="XQ1" s="158" t="s">
        <v>394</v>
      </c>
      <c r="XR1" s="159"/>
      <c r="XS1" s="158" t="s">
        <v>394</v>
      </c>
      <c r="XT1" s="159"/>
      <c r="XU1" s="158" t="s">
        <v>394</v>
      </c>
      <c r="XV1" s="159"/>
      <c r="XW1" s="158" t="s">
        <v>394</v>
      </c>
      <c r="XX1" s="159"/>
      <c r="XY1" s="158" t="s">
        <v>394</v>
      </c>
      <c r="XZ1" s="159"/>
      <c r="YA1" s="158" t="s">
        <v>394</v>
      </c>
      <c r="YB1" s="159"/>
      <c r="YC1" s="158" t="s">
        <v>394</v>
      </c>
      <c r="YD1" s="159"/>
      <c r="YE1" s="158" t="s">
        <v>394</v>
      </c>
      <c r="YF1" s="159"/>
      <c r="YG1" s="158" t="s">
        <v>394</v>
      </c>
      <c r="YH1" s="159"/>
      <c r="YI1" s="158" t="s">
        <v>394</v>
      </c>
      <c r="YJ1" s="159"/>
      <c r="YK1" s="158" t="s">
        <v>394</v>
      </c>
      <c r="YL1" s="159"/>
      <c r="YM1" s="158" t="s">
        <v>394</v>
      </c>
      <c r="YN1" s="159"/>
      <c r="YO1" s="158" t="s">
        <v>394</v>
      </c>
      <c r="YP1" s="159"/>
      <c r="YQ1" s="158" t="s">
        <v>394</v>
      </c>
      <c r="YR1" s="159"/>
      <c r="YS1" s="158" t="s">
        <v>394</v>
      </c>
      <c r="YT1" s="159"/>
      <c r="YU1" s="158" t="s">
        <v>394</v>
      </c>
      <c r="YV1" s="159"/>
      <c r="YW1" s="158" t="s">
        <v>394</v>
      </c>
      <c r="YX1" s="159"/>
      <c r="YY1" s="158" t="s">
        <v>394</v>
      </c>
      <c r="YZ1" s="159"/>
      <c r="ZA1" s="158" t="s">
        <v>394</v>
      </c>
      <c r="ZB1" s="159"/>
      <c r="ZC1" s="158" t="s">
        <v>394</v>
      </c>
      <c r="ZD1" s="159"/>
      <c r="ZE1" s="158" t="s">
        <v>394</v>
      </c>
      <c r="ZF1" s="159"/>
      <c r="ZG1" s="158" t="s">
        <v>394</v>
      </c>
      <c r="ZH1" s="159"/>
      <c r="ZI1" s="158" t="s">
        <v>394</v>
      </c>
      <c r="ZJ1" s="159"/>
      <c r="ZK1" s="158" t="s">
        <v>394</v>
      </c>
      <c r="ZL1" s="159"/>
      <c r="ZM1" s="158" t="s">
        <v>394</v>
      </c>
      <c r="ZN1" s="159"/>
      <c r="ZO1" s="158" t="s">
        <v>394</v>
      </c>
      <c r="ZP1" s="159"/>
      <c r="ZQ1" s="158" t="s">
        <v>394</v>
      </c>
      <c r="ZR1" s="159"/>
      <c r="ZS1" s="158" t="s">
        <v>394</v>
      </c>
      <c r="ZT1" s="159"/>
      <c r="ZU1" s="158" t="s">
        <v>394</v>
      </c>
      <c r="ZV1" s="159"/>
      <c r="ZW1" s="158" t="s">
        <v>394</v>
      </c>
      <c r="ZX1" s="159"/>
      <c r="ZY1" s="158" t="s">
        <v>394</v>
      </c>
      <c r="ZZ1" s="159"/>
      <c r="AAA1" s="158" t="s">
        <v>394</v>
      </c>
      <c r="AAB1" s="159"/>
      <c r="AAC1" s="158" t="s">
        <v>394</v>
      </c>
      <c r="AAD1" s="159"/>
      <c r="AAE1" s="158" t="s">
        <v>394</v>
      </c>
      <c r="AAF1" s="159"/>
      <c r="AAG1" s="158" t="s">
        <v>394</v>
      </c>
      <c r="AAH1" s="159"/>
      <c r="AAI1" s="158" t="s">
        <v>394</v>
      </c>
      <c r="AAJ1" s="159"/>
      <c r="AAK1" s="158" t="s">
        <v>394</v>
      </c>
      <c r="AAL1" s="159"/>
      <c r="AAM1" s="158" t="s">
        <v>394</v>
      </c>
      <c r="AAN1" s="159"/>
      <c r="AAO1" s="158" t="s">
        <v>394</v>
      </c>
      <c r="AAP1" s="159"/>
      <c r="AAQ1" s="158" t="s">
        <v>394</v>
      </c>
      <c r="AAR1" s="159"/>
      <c r="AAS1" s="158" t="s">
        <v>394</v>
      </c>
      <c r="AAT1" s="159"/>
      <c r="AAU1" s="158" t="s">
        <v>394</v>
      </c>
      <c r="AAV1" s="159"/>
      <c r="AAW1" s="158" t="s">
        <v>394</v>
      </c>
      <c r="AAX1" s="159"/>
      <c r="AAY1" s="158" t="s">
        <v>394</v>
      </c>
      <c r="AAZ1" s="159"/>
      <c r="ABA1" s="158" t="s">
        <v>394</v>
      </c>
      <c r="ABB1" s="159"/>
      <c r="ABC1" s="158" t="s">
        <v>394</v>
      </c>
      <c r="ABD1" s="159"/>
      <c r="ABE1" s="158" t="s">
        <v>394</v>
      </c>
      <c r="ABF1" s="159"/>
      <c r="ABG1" s="158" t="s">
        <v>394</v>
      </c>
      <c r="ABH1" s="159"/>
      <c r="ABI1" s="158" t="s">
        <v>394</v>
      </c>
      <c r="ABJ1" s="159"/>
      <c r="ABK1" s="158" t="s">
        <v>394</v>
      </c>
      <c r="ABL1" s="159"/>
      <c r="ABM1" s="158" t="s">
        <v>394</v>
      </c>
      <c r="ABN1" s="159"/>
      <c r="ABO1" s="158" t="s">
        <v>394</v>
      </c>
      <c r="ABP1" s="159"/>
      <c r="ABQ1" s="158" t="s">
        <v>394</v>
      </c>
      <c r="ABR1" s="159"/>
      <c r="ABS1" s="158" t="s">
        <v>394</v>
      </c>
      <c r="ABT1" s="159"/>
      <c r="ABU1" s="158" t="s">
        <v>394</v>
      </c>
      <c r="ABV1" s="159"/>
      <c r="ABW1" s="158" t="s">
        <v>394</v>
      </c>
      <c r="ABX1" s="159"/>
      <c r="ABY1" s="158" t="s">
        <v>394</v>
      </c>
      <c r="ABZ1" s="159"/>
      <c r="ACA1" s="158" t="s">
        <v>394</v>
      </c>
      <c r="ACB1" s="159"/>
      <c r="ACC1" s="158" t="s">
        <v>394</v>
      </c>
      <c r="ACD1" s="159"/>
      <c r="ACE1" s="158" t="s">
        <v>394</v>
      </c>
      <c r="ACF1" s="159"/>
      <c r="ACG1" s="158" t="s">
        <v>394</v>
      </c>
      <c r="ACH1" s="159"/>
      <c r="ACI1" s="158" t="s">
        <v>394</v>
      </c>
      <c r="ACJ1" s="159"/>
      <c r="ACK1" s="158" t="s">
        <v>394</v>
      </c>
      <c r="ACL1" s="159"/>
      <c r="ACM1" s="158" t="s">
        <v>394</v>
      </c>
      <c r="ACN1" s="159"/>
      <c r="ACO1" s="158" t="s">
        <v>394</v>
      </c>
      <c r="ACP1" s="159"/>
      <c r="ACQ1" s="158" t="s">
        <v>394</v>
      </c>
      <c r="ACR1" s="159"/>
      <c r="ACS1" s="158" t="s">
        <v>394</v>
      </c>
      <c r="ACT1" s="159"/>
      <c r="ACU1" s="158" t="s">
        <v>394</v>
      </c>
      <c r="ACV1" s="159"/>
      <c r="ACW1" s="158" t="s">
        <v>394</v>
      </c>
      <c r="ACX1" s="159"/>
      <c r="ACY1" s="158" t="s">
        <v>394</v>
      </c>
      <c r="ACZ1" s="159"/>
      <c r="ADA1" s="158" t="s">
        <v>394</v>
      </c>
      <c r="ADB1" s="159"/>
      <c r="ADC1" s="158" t="s">
        <v>394</v>
      </c>
      <c r="ADD1" s="159"/>
      <c r="ADE1" s="158" t="s">
        <v>394</v>
      </c>
      <c r="ADF1" s="159"/>
      <c r="ADG1" s="158" t="s">
        <v>394</v>
      </c>
      <c r="ADH1" s="159"/>
      <c r="ADI1" s="158" t="s">
        <v>394</v>
      </c>
      <c r="ADJ1" s="159"/>
      <c r="ADK1" s="158" t="s">
        <v>394</v>
      </c>
      <c r="ADL1" s="159"/>
      <c r="ADM1" s="158" t="s">
        <v>394</v>
      </c>
      <c r="ADN1" s="159"/>
      <c r="ADO1" s="158" t="s">
        <v>394</v>
      </c>
      <c r="ADP1" s="159"/>
      <c r="ADQ1" s="158" t="s">
        <v>394</v>
      </c>
      <c r="ADR1" s="159"/>
      <c r="ADS1" s="158" t="s">
        <v>394</v>
      </c>
      <c r="ADT1" s="159"/>
      <c r="ADU1" s="158" t="s">
        <v>394</v>
      </c>
      <c r="ADV1" s="159"/>
      <c r="ADW1" s="158" t="s">
        <v>394</v>
      </c>
      <c r="ADX1" s="159"/>
      <c r="ADY1" s="158" t="s">
        <v>394</v>
      </c>
      <c r="ADZ1" s="159"/>
      <c r="AEA1" s="158" t="s">
        <v>394</v>
      </c>
      <c r="AEB1" s="159"/>
      <c r="AEC1" s="158" t="s">
        <v>394</v>
      </c>
      <c r="AED1" s="159"/>
      <c r="AEE1" s="158" t="s">
        <v>394</v>
      </c>
      <c r="AEF1" s="159"/>
      <c r="AEG1" s="158" t="s">
        <v>394</v>
      </c>
      <c r="AEH1" s="159"/>
      <c r="AEI1" s="158" t="s">
        <v>394</v>
      </c>
      <c r="AEJ1" s="159"/>
      <c r="AEK1" s="158" t="s">
        <v>394</v>
      </c>
      <c r="AEL1" s="159"/>
      <c r="AEM1" s="158" t="s">
        <v>394</v>
      </c>
      <c r="AEN1" s="159"/>
      <c r="AEO1" s="158" t="s">
        <v>394</v>
      </c>
      <c r="AEP1" s="159"/>
      <c r="AEQ1" s="158" t="s">
        <v>394</v>
      </c>
      <c r="AER1" s="159"/>
      <c r="AES1" s="158" t="s">
        <v>394</v>
      </c>
      <c r="AET1" s="159"/>
      <c r="AEU1" s="158" t="s">
        <v>394</v>
      </c>
      <c r="AEV1" s="159"/>
      <c r="AEW1" s="158" t="s">
        <v>394</v>
      </c>
      <c r="AEX1" s="159"/>
      <c r="AEY1" s="158" t="s">
        <v>394</v>
      </c>
      <c r="AEZ1" s="159"/>
      <c r="AFA1" s="158" t="s">
        <v>394</v>
      </c>
      <c r="AFB1" s="159"/>
      <c r="AFC1" s="158" t="s">
        <v>394</v>
      </c>
      <c r="AFD1" s="159"/>
      <c r="AFE1" s="158" t="s">
        <v>394</v>
      </c>
      <c r="AFF1" s="159"/>
      <c r="AFG1" s="158" t="s">
        <v>394</v>
      </c>
      <c r="AFH1" s="159"/>
      <c r="AFI1" s="158" t="s">
        <v>394</v>
      </c>
      <c r="AFJ1" s="159"/>
      <c r="AFK1" s="158" t="s">
        <v>394</v>
      </c>
      <c r="AFL1" s="159"/>
      <c r="AFM1" s="158" t="s">
        <v>394</v>
      </c>
      <c r="AFN1" s="159"/>
      <c r="AFO1" s="158" t="s">
        <v>394</v>
      </c>
      <c r="AFP1" s="159"/>
      <c r="AFQ1" s="158" t="s">
        <v>394</v>
      </c>
      <c r="AFR1" s="159"/>
      <c r="AFS1" s="158" t="s">
        <v>394</v>
      </c>
      <c r="AFT1" s="159"/>
      <c r="AFU1" s="158" t="s">
        <v>394</v>
      </c>
      <c r="AFV1" s="159"/>
      <c r="AFW1" s="158" t="s">
        <v>394</v>
      </c>
      <c r="AFX1" s="159"/>
      <c r="AFY1" s="158" t="s">
        <v>394</v>
      </c>
      <c r="AFZ1" s="159"/>
      <c r="AGA1" s="158" t="s">
        <v>394</v>
      </c>
      <c r="AGB1" s="159"/>
      <c r="AGC1" s="158" t="s">
        <v>394</v>
      </c>
      <c r="AGD1" s="159"/>
      <c r="AGE1" s="158" t="s">
        <v>394</v>
      </c>
      <c r="AGF1" s="159"/>
      <c r="AGG1" s="158" t="s">
        <v>394</v>
      </c>
      <c r="AGH1" s="159"/>
      <c r="AGI1" s="158" t="s">
        <v>394</v>
      </c>
      <c r="AGJ1" s="159"/>
      <c r="AGK1" s="158" t="s">
        <v>394</v>
      </c>
      <c r="AGL1" s="159"/>
      <c r="AGM1" s="158" t="s">
        <v>394</v>
      </c>
      <c r="AGN1" s="159"/>
      <c r="AGO1" s="158" t="s">
        <v>394</v>
      </c>
      <c r="AGP1" s="159"/>
      <c r="AGQ1" s="158" t="s">
        <v>394</v>
      </c>
      <c r="AGR1" s="159"/>
      <c r="AGS1" s="158" t="s">
        <v>394</v>
      </c>
      <c r="AGT1" s="159"/>
      <c r="AGU1" s="158" t="s">
        <v>394</v>
      </c>
      <c r="AGV1" s="159"/>
      <c r="AGW1" s="158" t="s">
        <v>394</v>
      </c>
      <c r="AGX1" s="159"/>
      <c r="AGY1" s="158" t="s">
        <v>394</v>
      </c>
      <c r="AGZ1" s="159"/>
      <c r="AHA1" s="158" t="s">
        <v>394</v>
      </c>
      <c r="AHB1" s="159"/>
      <c r="AHC1" s="158" t="s">
        <v>394</v>
      </c>
      <c r="AHD1" s="159"/>
      <c r="AHE1" s="158" t="s">
        <v>394</v>
      </c>
      <c r="AHF1" s="159"/>
      <c r="AHG1" s="158" t="s">
        <v>394</v>
      </c>
      <c r="AHH1" s="159"/>
      <c r="AHI1" s="158" t="s">
        <v>394</v>
      </c>
      <c r="AHJ1" s="159"/>
      <c r="AHK1" s="158" t="s">
        <v>394</v>
      </c>
      <c r="AHL1" s="159"/>
      <c r="AHM1" s="158" t="s">
        <v>394</v>
      </c>
      <c r="AHN1" s="159"/>
      <c r="AHO1" s="158" t="s">
        <v>394</v>
      </c>
      <c r="AHP1" s="159"/>
      <c r="AHQ1" s="158" t="s">
        <v>394</v>
      </c>
      <c r="AHR1" s="159"/>
      <c r="AHS1" s="158" t="s">
        <v>394</v>
      </c>
      <c r="AHT1" s="159"/>
      <c r="AHU1" s="158" t="s">
        <v>394</v>
      </c>
      <c r="AHV1" s="159"/>
      <c r="AHW1" s="158" t="s">
        <v>394</v>
      </c>
      <c r="AHX1" s="159"/>
      <c r="AHY1" s="158" t="s">
        <v>394</v>
      </c>
      <c r="AHZ1" s="159"/>
      <c r="AIA1" s="158" t="s">
        <v>394</v>
      </c>
      <c r="AIB1" s="159"/>
      <c r="AIC1" s="158" t="s">
        <v>394</v>
      </c>
      <c r="AID1" s="159"/>
      <c r="AIE1" s="158" t="s">
        <v>394</v>
      </c>
      <c r="AIF1" s="159"/>
      <c r="AIG1" s="158" t="s">
        <v>394</v>
      </c>
      <c r="AIH1" s="159"/>
      <c r="AII1" s="158" t="s">
        <v>394</v>
      </c>
      <c r="AIJ1" s="159"/>
      <c r="AIK1" s="158" t="s">
        <v>394</v>
      </c>
      <c r="AIL1" s="159"/>
      <c r="AIM1" s="158" t="s">
        <v>394</v>
      </c>
      <c r="AIN1" s="159"/>
      <c r="AIO1" s="158" t="s">
        <v>394</v>
      </c>
      <c r="AIP1" s="159"/>
      <c r="AIQ1" s="158" t="s">
        <v>394</v>
      </c>
      <c r="AIR1" s="159"/>
      <c r="AIS1" s="158" t="s">
        <v>394</v>
      </c>
      <c r="AIT1" s="159"/>
      <c r="AIU1" s="158" t="s">
        <v>394</v>
      </c>
      <c r="AIV1" s="159"/>
      <c r="AIW1" s="158" t="s">
        <v>394</v>
      </c>
      <c r="AIX1" s="159"/>
      <c r="AIY1" s="158" t="s">
        <v>394</v>
      </c>
      <c r="AIZ1" s="159"/>
      <c r="AJA1" s="158" t="s">
        <v>394</v>
      </c>
      <c r="AJB1" s="159"/>
      <c r="AJC1" s="158" t="s">
        <v>394</v>
      </c>
      <c r="AJD1" s="159"/>
      <c r="AJE1" s="158" t="s">
        <v>394</v>
      </c>
      <c r="AJF1" s="159"/>
      <c r="AJG1" s="158" t="s">
        <v>394</v>
      </c>
      <c r="AJH1" s="159"/>
      <c r="AJI1" s="158" t="s">
        <v>394</v>
      </c>
      <c r="AJJ1" s="159"/>
      <c r="AJK1" s="158" t="s">
        <v>394</v>
      </c>
      <c r="AJL1" s="159"/>
      <c r="AJM1" s="158" t="s">
        <v>394</v>
      </c>
      <c r="AJN1" s="159"/>
      <c r="AJO1" s="158" t="s">
        <v>394</v>
      </c>
      <c r="AJP1" s="159"/>
      <c r="AJQ1" s="158" t="s">
        <v>394</v>
      </c>
      <c r="AJR1" s="159"/>
      <c r="AJS1" s="158" t="s">
        <v>394</v>
      </c>
      <c r="AJT1" s="159"/>
      <c r="AJU1" s="158" t="s">
        <v>394</v>
      </c>
      <c r="AJV1" s="159"/>
      <c r="AJW1" s="158" t="s">
        <v>394</v>
      </c>
      <c r="AJX1" s="159"/>
      <c r="AJY1" s="158" t="s">
        <v>394</v>
      </c>
      <c r="AJZ1" s="159"/>
      <c r="AKA1" s="158" t="s">
        <v>394</v>
      </c>
      <c r="AKB1" s="159"/>
      <c r="AKC1" s="158" t="s">
        <v>394</v>
      </c>
      <c r="AKD1" s="159"/>
      <c r="AKE1" s="158" t="s">
        <v>394</v>
      </c>
      <c r="AKF1" s="159"/>
      <c r="AKG1" s="158" t="s">
        <v>394</v>
      </c>
      <c r="AKH1" s="159"/>
      <c r="AKI1" s="158" t="s">
        <v>394</v>
      </c>
      <c r="AKJ1" s="159"/>
      <c r="AKK1" s="158" t="s">
        <v>394</v>
      </c>
      <c r="AKL1" s="159"/>
      <c r="AKM1" s="158" t="s">
        <v>394</v>
      </c>
      <c r="AKN1" s="159"/>
      <c r="AKO1" s="158" t="s">
        <v>394</v>
      </c>
      <c r="AKP1" s="159"/>
      <c r="AKQ1" s="158" t="s">
        <v>394</v>
      </c>
      <c r="AKR1" s="159"/>
      <c r="AKS1" s="158" t="s">
        <v>394</v>
      </c>
      <c r="AKT1" s="159"/>
      <c r="AKU1" s="158" t="s">
        <v>394</v>
      </c>
      <c r="AKV1" s="159"/>
      <c r="AKW1" s="158" t="s">
        <v>394</v>
      </c>
      <c r="AKX1" s="159"/>
      <c r="AKY1" s="158" t="s">
        <v>394</v>
      </c>
      <c r="AKZ1" s="159"/>
      <c r="ALA1" s="158" t="s">
        <v>394</v>
      </c>
      <c r="ALB1" s="159"/>
      <c r="ALC1" s="158" t="s">
        <v>394</v>
      </c>
      <c r="ALD1" s="159"/>
      <c r="ALE1" s="158" t="s">
        <v>394</v>
      </c>
      <c r="ALF1" s="159"/>
      <c r="ALG1" s="158" t="s">
        <v>394</v>
      </c>
      <c r="ALH1" s="159"/>
      <c r="ALI1" s="158" t="s">
        <v>394</v>
      </c>
      <c r="ALJ1" s="159"/>
      <c r="ALK1" s="158" t="s">
        <v>394</v>
      </c>
      <c r="ALL1" s="159"/>
      <c r="ALM1" s="158" t="s">
        <v>394</v>
      </c>
      <c r="ALN1" s="159"/>
      <c r="ALO1" s="158" t="s">
        <v>394</v>
      </c>
      <c r="ALP1" s="159"/>
      <c r="ALQ1" s="158" t="s">
        <v>394</v>
      </c>
      <c r="ALR1" s="159"/>
      <c r="ALS1" s="158" t="s">
        <v>394</v>
      </c>
      <c r="ALT1" s="159"/>
      <c r="ALU1" s="158" t="s">
        <v>394</v>
      </c>
      <c r="ALV1" s="159"/>
      <c r="ALW1" s="158" t="s">
        <v>394</v>
      </c>
      <c r="ALX1" s="159"/>
      <c r="ALY1" s="158" t="s">
        <v>394</v>
      </c>
      <c r="ALZ1" s="159"/>
      <c r="AMA1" s="158" t="s">
        <v>394</v>
      </c>
      <c r="AMB1" s="159"/>
      <c r="AMC1" s="158" t="s">
        <v>394</v>
      </c>
      <c r="AMD1" s="159"/>
      <c r="AME1" s="158" t="s">
        <v>394</v>
      </c>
      <c r="AMF1" s="159"/>
      <c r="AMG1" s="158" t="s">
        <v>394</v>
      </c>
      <c r="AMH1" s="159"/>
      <c r="AMI1" s="158" t="s">
        <v>394</v>
      </c>
      <c r="AMJ1" s="159"/>
      <c r="AMK1" s="158" t="s">
        <v>394</v>
      </c>
      <c r="AML1" s="159"/>
      <c r="AMM1" s="158" t="s">
        <v>394</v>
      </c>
      <c r="AMN1" s="159"/>
      <c r="AMO1" s="158" t="s">
        <v>394</v>
      </c>
      <c r="AMP1" s="159"/>
      <c r="AMQ1" s="158" t="s">
        <v>394</v>
      </c>
      <c r="AMR1" s="159"/>
      <c r="AMS1" s="158" t="s">
        <v>394</v>
      </c>
      <c r="AMT1" s="159"/>
      <c r="AMU1" s="158" t="s">
        <v>394</v>
      </c>
      <c r="AMV1" s="159"/>
      <c r="AMW1" s="158" t="s">
        <v>394</v>
      </c>
      <c r="AMX1" s="159"/>
      <c r="AMY1" s="158" t="s">
        <v>394</v>
      </c>
      <c r="AMZ1" s="159"/>
      <c r="ANA1" s="158" t="s">
        <v>394</v>
      </c>
      <c r="ANB1" s="159"/>
      <c r="ANC1" s="158" t="s">
        <v>394</v>
      </c>
      <c r="AND1" s="159"/>
      <c r="ANE1" s="158" t="s">
        <v>394</v>
      </c>
      <c r="ANF1" s="159"/>
      <c r="ANG1" s="158" t="s">
        <v>394</v>
      </c>
      <c r="ANH1" s="159"/>
      <c r="ANI1" s="158" t="s">
        <v>394</v>
      </c>
      <c r="ANJ1" s="159"/>
      <c r="ANK1" s="158" t="s">
        <v>394</v>
      </c>
      <c r="ANL1" s="159"/>
      <c r="ANM1" s="158" t="s">
        <v>394</v>
      </c>
      <c r="ANN1" s="159"/>
      <c r="ANO1" s="158" t="s">
        <v>394</v>
      </c>
      <c r="ANP1" s="159"/>
      <c r="ANQ1" s="158" t="s">
        <v>394</v>
      </c>
      <c r="ANR1" s="159"/>
      <c r="ANS1" s="158" t="s">
        <v>394</v>
      </c>
      <c r="ANT1" s="159"/>
      <c r="ANU1" s="158" t="s">
        <v>394</v>
      </c>
      <c r="ANV1" s="159"/>
      <c r="ANW1" s="158" t="s">
        <v>394</v>
      </c>
      <c r="ANX1" s="159"/>
      <c r="ANY1" s="158" t="s">
        <v>394</v>
      </c>
      <c r="ANZ1" s="159"/>
      <c r="AOA1" s="158" t="s">
        <v>394</v>
      </c>
      <c r="AOB1" s="159"/>
      <c r="AOC1" s="158" t="s">
        <v>394</v>
      </c>
      <c r="AOD1" s="159"/>
      <c r="AOE1" s="158" t="s">
        <v>394</v>
      </c>
      <c r="AOF1" s="159"/>
      <c r="AOG1" s="158" t="s">
        <v>394</v>
      </c>
      <c r="AOH1" s="159"/>
      <c r="AOI1" s="158" t="s">
        <v>394</v>
      </c>
      <c r="AOJ1" s="159"/>
      <c r="AOK1" s="158" t="s">
        <v>394</v>
      </c>
      <c r="AOL1" s="159"/>
      <c r="AOM1" s="158" t="s">
        <v>394</v>
      </c>
      <c r="AON1" s="159"/>
      <c r="AOO1" s="158" t="s">
        <v>394</v>
      </c>
      <c r="AOP1" s="159"/>
      <c r="AOQ1" s="158" t="s">
        <v>394</v>
      </c>
      <c r="AOR1" s="159"/>
      <c r="AOS1" s="158" t="s">
        <v>394</v>
      </c>
      <c r="AOT1" s="159"/>
      <c r="AOU1" s="158" t="s">
        <v>394</v>
      </c>
      <c r="AOV1" s="159"/>
      <c r="AOW1" s="158" t="s">
        <v>394</v>
      </c>
      <c r="AOX1" s="159"/>
      <c r="AOY1" s="158" t="s">
        <v>394</v>
      </c>
      <c r="AOZ1" s="159"/>
      <c r="APA1" s="158" t="s">
        <v>394</v>
      </c>
      <c r="APB1" s="159"/>
      <c r="APC1" s="158" t="s">
        <v>394</v>
      </c>
      <c r="APD1" s="159"/>
      <c r="APE1" s="158" t="s">
        <v>394</v>
      </c>
      <c r="APF1" s="159"/>
      <c r="APG1" s="158" t="s">
        <v>394</v>
      </c>
      <c r="APH1" s="159"/>
      <c r="API1" s="158" t="s">
        <v>394</v>
      </c>
      <c r="APJ1" s="159"/>
      <c r="APK1" s="158" t="s">
        <v>394</v>
      </c>
      <c r="APL1" s="159"/>
      <c r="APM1" s="158" t="s">
        <v>394</v>
      </c>
      <c r="APN1" s="159"/>
      <c r="APO1" s="158" t="s">
        <v>394</v>
      </c>
      <c r="APP1" s="159"/>
      <c r="APQ1" s="158" t="s">
        <v>394</v>
      </c>
      <c r="APR1" s="159"/>
      <c r="APS1" s="158" t="s">
        <v>394</v>
      </c>
      <c r="APT1" s="159"/>
      <c r="APU1" s="158" t="s">
        <v>394</v>
      </c>
      <c r="APV1" s="159"/>
      <c r="APW1" s="158" t="s">
        <v>394</v>
      </c>
      <c r="APX1" s="159"/>
      <c r="APY1" s="158" t="s">
        <v>394</v>
      </c>
      <c r="APZ1" s="159"/>
      <c r="AQA1" s="158" t="s">
        <v>394</v>
      </c>
      <c r="AQB1" s="159"/>
      <c r="AQC1" s="158" t="s">
        <v>394</v>
      </c>
      <c r="AQD1" s="159"/>
      <c r="AQE1" s="158" t="s">
        <v>394</v>
      </c>
      <c r="AQF1" s="159"/>
      <c r="AQG1" s="158" t="s">
        <v>394</v>
      </c>
      <c r="AQH1" s="159"/>
      <c r="AQI1" s="158" t="s">
        <v>394</v>
      </c>
      <c r="AQJ1" s="159"/>
      <c r="AQK1" s="158" t="s">
        <v>394</v>
      </c>
      <c r="AQL1" s="159"/>
      <c r="AQM1" s="158" t="s">
        <v>394</v>
      </c>
      <c r="AQN1" s="159"/>
      <c r="AQO1" s="158" t="s">
        <v>394</v>
      </c>
      <c r="AQP1" s="159"/>
      <c r="AQQ1" s="158" t="s">
        <v>394</v>
      </c>
      <c r="AQR1" s="159"/>
      <c r="AQS1" s="158" t="s">
        <v>394</v>
      </c>
      <c r="AQT1" s="159"/>
      <c r="AQU1" s="158" t="s">
        <v>394</v>
      </c>
      <c r="AQV1" s="159"/>
      <c r="AQW1" s="158" t="s">
        <v>394</v>
      </c>
      <c r="AQX1" s="159"/>
      <c r="AQY1" s="158" t="s">
        <v>394</v>
      </c>
      <c r="AQZ1" s="159"/>
      <c r="ARA1" s="158" t="s">
        <v>394</v>
      </c>
      <c r="ARB1" s="159"/>
      <c r="ARC1" s="158" t="s">
        <v>394</v>
      </c>
      <c r="ARD1" s="159"/>
      <c r="ARE1" s="158" t="s">
        <v>394</v>
      </c>
      <c r="ARF1" s="159"/>
      <c r="ARG1" s="158" t="s">
        <v>394</v>
      </c>
      <c r="ARH1" s="159"/>
      <c r="ARI1" s="158" t="s">
        <v>394</v>
      </c>
      <c r="ARJ1" s="159"/>
      <c r="ARK1" s="158" t="s">
        <v>394</v>
      </c>
      <c r="ARL1" s="159"/>
      <c r="ARM1" s="158" t="s">
        <v>394</v>
      </c>
      <c r="ARN1" s="159"/>
      <c r="ARO1" s="158" t="s">
        <v>394</v>
      </c>
      <c r="ARP1" s="159"/>
      <c r="ARQ1" s="158" t="s">
        <v>394</v>
      </c>
      <c r="ARR1" s="159"/>
      <c r="ARS1" s="158" t="s">
        <v>394</v>
      </c>
      <c r="ART1" s="159"/>
      <c r="ARU1" s="158" t="s">
        <v>394</v>
      </c>
      <c r="ARV1" s="159"/>
      <c r="ARW1" s="158" t="s">
        <v>394</v>
      </c>
      <c r="ARX1" s="159"/>
      <c r="ARY1" s="158" t="s">
        <v>394</v>
      </c>
      <c r="ARZ1" s="159"/>
      <c r="ASA1" s="158" t="s">
        <v>394</v>
      </c>
      <c r="ASB1" s="159"/>
      <c r="ASC1" s="158" t="s">
        <v>394</v>
      </c>
      <c r="ASD1" s="159"/>
      <c r="ASE1" s="158" t="s">
        <v>394</v>
      </c>
      <c r="ASF1" s="159"/>
      <c r="ASG1" s="158" t="s">
        <v>394</v>
      </c>
      <c r="ASH1" s="159"/>
      <c r="ASI1" s="158" t="s">
        <v>394</v>
      </c>
      <c r="ASJ1" s="159"/>
      <c r="ASK1" s="158" t="s">
        <v>394</v>
      </c>
      <c r="ASL1" s="159"/>
      <c r="ASM1" s="158" t="s">
        <v>394</v>
      </c>
      <c r="ASN1" s="159"/>
      <c r="ASO1" s="158" t="s">
        <v>394</v>
      </c>
      <c r="ASP1" s="159"/>
      <c r="ASQ1" s="158" t="s">
        <v>394</v>
      </c>
      <c r="ASR1" s="159"/>
      <c r="ASS1" s="158" t="s">
        <v>394</v>
      </c>
      <c r="AST1" s="159"/>
      <c r="ASU1" s="158" t="s">
        <v>394</v>
      </c>
      <c r="ASV1" s="159"/>
      <c r="ASW1" s="158" t="s">
        <v>394</v>
      </c>
      <c r="ASX1" s="159"/>
      <c r="ASY1" s="158" t="s">
        <v>394</v>
      </c>
      <c r="ASZ1" s="159"/>
      <c r="ATA1" s="158" t="s">
        <v>394</v>
      </c>
      <c r="ATB1" s="159"/>
      <c r="ATC1" s="158" t="s">
        <v>394</v>
      </c>
      <c r="ATD1" s="159"/>
      <c r="ATE1" s="158" t="s">
        <v>394</v>
      </c>
      <c r="ATF1" s="159"/>
      <c r="ATG1" s="158" t="s">
        <v>394</v>
      </c>
      <c r="ATH1" s="159"/>
      <c r="ATI1" s="158" t="s">
        <v>394</v>
      </c>
      <c r="ATJ1" s="159"/>
      <c r="ATK1" s="158" t="s">
        <v>394</v>
      </c>
      <c r="ATL1" s="159"/>
      <c r="ATM1" s="158" t="s">
        <v>394</v>
      </c>
      <c r="ATN1" s="159"/>
      <c r="ATO1" s="158" t="s">
        <v>394</v>
      </c>
      <c r="ATP1" s="159"/>
      <c r="ATQ1" s="158" t="s">
        <v>394</v>
      </c>
      <c r="ATR1" s="159"/>
      <c r="ATS1" s="158" t="s">
        <v>394</v>
      </c>
      <c r="ATT1" s="159"/>
      <c r="ATU1" s="158" t="s">
        <v>394</v>
      </c>
      <c r="ATV1" s="159"/>
      <c r="ATW1" s="158" t="s">
        <v>394</v>
      </c>
      <c r="ATX1" s="159"/>
      <c r="ATY1" s="158" t="s">
        <v>394</v>
      </c>
      <c r="ATZ1" s="159"/>
      <c r="AUA1" s="158" t="s">
        <v>394</v>
      </c>
      <c r="AUB1" s="159"/>
      <c r="AUC1" s="158" t="s">
        <v>394</v>
      </c>
      <c r="AUD1" s="159"/>
      <c r="AUE1" s="158" t="s">
        <v>394</v>
      </c>
      <c r="AUF1" s="159"/>
      <c r="AUG1" s="158" t="s">
        <v>394</v>
      </c>
      <c r="AUH1" s="159"/>
      <c r="AUI1" s="158" t="s">
        <v>394</v>
      </c>
      <c r="AUJ1" s="159"/>
      <c r="AUK1" s="158" t="s">
        <v>394</v>
      </c>
      <c r="AUL1" s="159"/>
      <c r="AUM1" s="158" t="s">
        <v>394</v>
      </c>
      <c r="AUN1" s="159"/>
      <c r="AUO1" s="158" t="s">
        <v>394</v>
      </c>
      <c r="AUP1" s="159"/>
      <c r="AUQ1" s="158" t="s">
        <v>394</v>
      </c>
      <c r="AUR1" s="159"/>
      <c r="AUS1" s="158" t="s">
        <v>394</v>
      </c>
      <c r="AUT1" s="159"/>
      <c r="AUU1" s="158" t="s">
        <v>394</v>
      </c>
      <c r="AUV1" s="159"/>
      <c r="AUW1" s="158" t="s">
        <v>394</v>
      </c>
      <c r="AUX1" s="159"/>
      <c r="AUY1" s="158" t="s">
        <v>394</v>
      </c>
      <c r="AUZ1" s="159"/>
      <c r="AVA1" s="158" t="s">
        <v>394</v>
      </c>
      <c r="AVB1" s="159"/>
      <c r="AVC1" s="158" t="s">
        <v>394</v>
      </c>
      <c r="AVD1" s="159"/>
      <c r="AVE1" s="158" t="s">
        <v>394</v>
      </c>
      <c r="AVF1" s="159"/>
      <c r="AVG1" s="158" t="s">
        <v>394</v>
      </c>
      <c r="AVH1" s="159"/>
      <c r="AVI1" s="158" t="s">
        <v>394</v>
      </c>
      <c r="AVJ1" s="159"/>
      <c r="AVK1" s="158" t="s">
        <v>394</v>
      </c>
      <c r="AVL1" s="159"/>
      <c r="AVM1" s="158" t="s">
        <v>394</v>
      </c>
      <c r="AVN1" s="159"/>
      <c r="AVO1" s="158" t="s">
        <v>394</v>
      </c>
      <c r="AVP1" s="159"/>
      <c r="AVQ1" s="158" t="s">
        <v>394</v>
      </c>
      <c r="AVR1" s="159"/>
      <c r="AVS1" s="158" t="s">
        <v>394</v>
      </c>
      <c r="AVT1" s="159"/>
      <c r="AVU1" s="158" t="s">
        <v>394</v>
      </c>
      <c r="AVV1" s="159"/>
      <c r="AVW1" s="158" t="s">
        <v>394</v>
      </c>
      <c r="AVX1" s="159"/>
      <c r="AVY1" s="158" t="s">
        <v>394</v>
      </c>
      <c r="AVZ1" s="159"/>
      <c r="AWA1" s="158" t="s">
        <v>394</v>
      </c>
      <c r="AWB1" s="159"/>
      <c r="AWC1" s="158" t="s">
        <v>394</v>
      </c>
      <c r="AWD1" s="159"/>
      <c r="AWE1" s="158" t="s">
        <v>394</v>
      </c>
      <c r="AWF1" s="159"/>
      <c r="AWG1" s="158" t="s">
        <v>394</v>
      </c>
      <c r="AWH1" s="159"/>
      <c r="AWI1" s="158" t="s">
        <v>394</v>
      </c>
      <c r="AWJ1" s="159"/>
      <c r="AWK1" s="158" t="s">
        <v>394</v>
      </c>
      <c r="AWL1" s="159"/>
      <c r="AWM1" s="158" t="s">
        <v>394</v>
      </c>
      <c r="AWN1" s="159"/>
      <c r="AWO1" s="158" t="s">
        <v>394</v>
      </c>
      <c r="AWP1" s="159"/>
      <c r="AWQ1" s="158" t="s">
        <v>394</v>
      </c>
      <c r="AWR1" s="159"/>
      <c r="AWS1" s="158" t="s">
        <v>394</v>
      </c>
      <c r="AWT1" s="159"/>
      <c r="AWU1" s="158" t="s">
        <v>394</v>
      </c>
      <c r="AWV1" s="159"/>
      <c r="AWW1" s="158" t="s">
        <v>394</v>
      </c>
      <c r="AWX1" s="159"/>
      <c r="AWY1" s="158" t="s">
        <v>394</v>
      </c>
      <c r="AWZ1" s="159"/>
      <c r="AXA1" s="158" t="s">
        <v>394</v>
      </c>
      <c r="AXB1" s="159"/>
      <c r="AXC1" s="158" t="s">
        <v>394</v>
      </c>
      <c r="AXD1" s="159"/>
      <c r="AXE1" s="158" t="s">
        <v>394</v>
      </c>
      <c r="AXF1" s="159"/>
      <c r="AXG1" s="158" t="s">
        <v>394</v>
      </c>
      <c r="AXH1" s="159"/>
      <c r="AXI1" s="158" t="s">
        <v>394</v>
      </c>
      <c r="AXJ1" s="159"/>
      <c r="AXK1" s="158" t="s">
        <v>394</v>
      </c>
      <c r="AXL1" s="159"/>
      <c r="AXM1" s="158" t="s">
        <v>394</v>
      </c>
      <c r="AXN1" s="159"/>
      <c r="AXO1" s="158" t="s">
        <v>394</v>
      </c>
      <c r="AXP1" s="159"/>
      <c r="AXQ1" s="158" t="s">
        <v>394</v>
      </c>
      <c r="AXR1" s="159"/>
      <c r="AXS1" s="158" t="s">
        <v>394</v>
      </c>
      <c r="AXT1" s="159"/>
      <c r="AXU1" s="158" t="s">
        <v>394</v>
      </c>
      <c r="AXV1" s="159"/>
      <c r="AXW1" s="158" t="s">
        <v>394</v>
      </c>
      <c r="AXX1" s="159"/>
      <c r="AXY1" s="158" t="s">
        <v>394</v>
      </c>
      <c r="AXZ1" s="159"/>
      <c r="AYA1" s="158" t="s">
        <v>394</v>
      </c>
      <c r="AYB1" s="159"/>
      <c r="AYC1" s="158" t="s">
        <v>394</v>
      </c>
      <c r="AYD1" s="159"/>
      <c r="AYE1" s="158" t="s">
        <v>394</v>
      </c>
      <c r="AYF1" s="159"/>
      <c r="AYG1" s="158" t="s">
        <v>394</v>
      </c>
      <c r="AYH1" s="159"/>
      <c r="AYI1" s="158" t="s">
        <v>394</v>
      </c>
      <c r="AYJ1" s="159"/>
      <c r="AYK1" s="158" t="s">
        <v>394</v>
      </c>
      <c r="AYL1" s="159"/>
      <c r="AYM1" s="158" t="s">
        <v>394</v>
      </c>
      <c r="AYN1" s="159"/>
      <c r="AYO1" s="158" t="s">
        <v>394</v>
      </c>
      <c r="AYP1" s="159"/>
      <c r="AYQ1" s="158" t="s">
        <v>394</v>
      </c>
      <c r="AYR1" s="159"/>
      <c r="AYS1" s="158" t="s">
        <v>394</v>
      </c>
      <c r="AYT1" s="159"/>
      <c r="AYU1" s="158" t="s">
        <v>394</v>
      </c>
      <c r="AYV1" s="159"/>
      <c r="AYW1" s="158" t="s">
        <v>394</v>
      </c>
      <c r="AYX1" s="159"/>
      <c r="AYY1" s="158" t="s">
        <v>394</v>
      </c>
      <c r="AYZ1" s="159"/>
      <c r="AZA1" s="158" t="s">
        <v>394</v>
      </c>
      <c r="AZB1" s="159"/>
      <c r="AZC1" s="158" t="s">
        <v>394</v>
      </c>
      <c r="AZD1" s="159"/>
      <c r="AZE1" s="158" t="s">
        <v>394</v>
      </c>
      <c r="AZF1" s="159"/>
      <c r="AZG1" s="158" t="s">
        <v>394</v>
      </c>
      <c r="AZH1" s="159"/>
      <c r="AZI1" s="158" t="s">
        <v>394</v>
      </c>
      <c r="AZJ1" s="159"/>
      <c r="AZK1" s="158" t="s">
        <v>394</v>
      </c>
      <c r="AZL1" s="159"/>
      <c r="AZM1" s="158" t="s">
        <v>394</v>
      </c>
      <c r="AZN1" s="159"/>
      <c r="AZO1" s="158" t="s">
        <v>394</v>
      </c>
      <c r="AZP1" s="159"/>
      <c r="AZQ1" s="158" t="s">
        <v>394</v>
      </c>
      <c r="AZR1" s="159"/>
      <c r="AZS1" s="158" t="s">
        <v>394</v>
      </c>
      <c r="AZT1" s="159"/>
      <c r="AZU1" s="158" t="s">
        <v>394</v>
      </c>
      <c r="AZV1" s="159"/>
      <c r="AZW1" s="158" t="s">
        <v>394</v>
      </c>
      <c r="AZX1" s="159"/>
      <c r="AZY1" s="158" t="s">
        <v>394</v>
      </c>
      <c r="AZZ1" s="159"/>
      <c r="BAA1" s="158" t="s">
        <v>394</v>
      </c>
      <c r="BAB1" s="159"/>
      <c r="BAC1" s="158" t="s">
        <v>394</v>
      </c>
      <c r="BAD1" s="159"/>
      <c r="BAE1" s="158" t="s">
        <v>394</v>
      </c>
      <c r="BAF1" s="159"/>
      <c r="BAG1" s="158" t="s">
        <v>394</v>
      </c>
      <c r="BAH1" s="159"/>
      <c r="BAI1" s="158" t="s">
        <v>394</v>
      </c>
      <c r="BAJ1" s="159"/>
      <c r="BAK1" s="158" t="s">
        <v>394</v>
      </c>
      <c r="BAL1" s="159"/>
      <c r="BAM1" s="158" t="s">
        <v>394</v>
      </c>
      <c r="BAN1" s="159"/>
      <c r="BAO1" s="158" t="s">
        <v>394</v>
      </c>
      <c r="BAP1" s="159"/>
      <c r="BAQ1" s="158" t="s">
        <v>394</v>
      </c>
      <c r="BAR1" s="159"/>
      <c r="BAS1" s="158" t="s">
        <v>394</v>
      </c>
      <c r="BAT1" s="159"/>
      <c r="BAU1" s="158" t="s">
        <v>394</v>
      </c>
      <c r="BAV1" s="159"/>
      <c r="BAW1" s="158" t="s">
        <v>394</v>
      </c>
      <c r="BAX1" s="159"/>
      <c r="BAY1" s="158" t="s">
        <v>394</v>
      </c>
      <c r="BAZ1" s="159"/>
      <c r="BBA1" s="158" t="s">
        <v>394</v>
      </c>
      <c r="BBB1" s="159"/>
      <c r="BBC1" s="158" t="s">
        <v>394</v>
      </c>
      <c r="BBD1" s="159"/>
      <c r="BBE1" s="158" t="s">
        <v>394</v>
      </c>
      <c r="BBF1" s="159"/>
      <c r="BBG1" s="158" t="s">
        <v>394</v>
      </c>
      <c r="BBH1" s="159"/>
      <c r="BBI1" s="158" t="s">
        <v>394</v>
      </c>
      <c r="BBJ1" s="159"/>
      <c r="BBK1" s="158" t="s">
        <v>394</v>
      </c>
      <c r="BBL1" s="159"/>
      <c r="BBM1" s="158" t="s">
        <v>394</v>
      </c>
      <c r="BBN1" s="159"/>
      <c r="BBO1" s="158" t="s">
        <v>394</v>
      </c>
      <c r="BBP1" s="159"/>
      <c r="BBQ1" s="158" t="s">
        <v>394</v>
      </c>
      <c r="BBR1" s="159"/>
      <c r="BBS1" s="158" t="s">
        <v>394</v>
      </c>
      <c r="BBT1" s="159"/>
      <c r="BBU1" s="158" t="s">
        <v>394</v>
      </c>
      <c r="BBV1" s="159"/>
      <c r="BBW1" s="158" t="s">
        <v>394</v>
      </c>
      <c r="BBX1" s="159"/>
      <c r="BBY1" s="158" t="s">
        <v>394</v>
      </c>
      <c r="BBZ1" s="159"/>
      <c r="BCA1" s="158" t="s">
        <v>394</v>
      </c>
      <c r="BCB1" s="159"/>
      <c r="BCC1" s="158" t="s">
        <v>394</v>
      </c>
      <c r="BCD1" s="159"/>
      <c r="BCE1" s="158" t="s">
        <v>394</v>
      </c>
      <c r="BCF1" s="159"/>
      <c r="BCG1" s="158" t="s">
        <v>394</v>
      </c>
      <c r="BCH1" s="159"/>
      <c r="BCI1" s="158" t="s">
        <v>394</v>
      </c>
      <c r="BCJ1" s="159"/>
      <c r="BCK1" s="158" t="s">
        <v>394</v>
      </c>
      <c r="BCL1" s="159"/>
      <c r="BCM1" s="158" t="s">
        <v>394</v>
      </c>
      <c r="BCN1" s="159"/>
      <c r="BCO1" s="158" t="s">
        <v>394</v>
      </c>
      <c r="BCP1" s="159"/>
      <c r="BCQ1" s="158" t="s">
        <v>394</v>
      </c>
      <c r="BCR1" s="159"/>
      <c r="BCS1" s="158" t="s">
        <v>394</v>
      </c>
      <c r="BCT1" s="159"/>
      <c r="BCU1" s="158" t="s">
        <v>394</v>
      </c>
      <c r="BCV1" s="159"/>
      <c r="BCW1" s="158" t="s">
        <v>394</v>
      </c>
      <c r="BCX1" s="159"/>
      <c r="BCY1" s="158" t="s">
        <v>394</v>
      </c>
      <c r="BCZ1" s="159"/>
      <c r="BDA1" s="158" t="s">
        <v>394</v>
      </c>
      <c r="BDB1" s="159"/>
      <c r="BDC1" s="158" t="s">
        <v>394</v>
      </c>
      <c r="BDD1" s="159"/>
      <c r="BDE1" s="158" t="s">
        <v>394</v>
      </c>
      <c r="BDF1" s="159"/>
      <c r="BDG1" s="158" t="s">
        <v>394</v>
      </c>
      <c r="BDH1" s="159"/>
      <c r="BDI1" s="158" t="s">
        <v>394</v>
      </c>
      <c r="BDJ1" s="159"/>
      <c r="BDK1" s="158" t="s">
        <v>394</v>
      </c>
      <c r="BDL1" s="159"/>
      <c r="BDM1" s="158" t="s">
        <v>394</v>
      </c>
      <c r="BDN1" s="159"/>
      <c r="BDO1" s="158" t="s">
        <v>394</v>
      </c>
      <c r="BDP1" s="159"/>
      <c r="BDQ1" s="158" t="s">
        <v>394</v>
      </c>
      <c r="BDR1" s="159"/>
      <c r="BDS1" s="158" t="s">
        <v>394</v>
      </c>
      <c r="BDT1" s="159"/>
      <c r="BDU1" s="158" t="s">
        <v>394</v>
      </c>
      <c r="BDV1" s="159"/>
      <c r="BDW1" s="158" t="s">
        <v>394</v>
      </c>
      <c r="BDX1" s="159"/>
      <c r="BDY1" s="158" t="s">
        <v>394</v>
      </c>
      <c r="BDZ1" s="159"/>
      <c r="BEA1" s="158" t="s">
        <v>394</v>
      </c>
      <c r="BEB1" s="159"/>
      <c r="BEC1" s="158" t="s">
        <v>394</v>
      </c>
      <c r="BED1" s="159"/>
      <c r="BEE1" s="158" t="s">
        <v>394</v>
      </c>
      <c r="BEF1" s="159"/>
      <c r="BEG1" s="158" t="s">
        <v>394</v>
      </c>
      <c r="BEH1" s="159"/>
      <c r="BEI1" s="158" t="s">
        <v>394</v>
      </c>
      <c r="BEJ1" s="159"/>
      <c r="BEK1" s="158" t="s">
        <v>394</v>
      </c>
      <c r="BEL1" s="159"/>
      <c r="BEM1" s="158" t="s">
        <v>394</v>
      </c>
      <c r="BEN1" s="159"/>
      <c r="BEO1" s="158" t="s">
        <v>394</v>
      </c>
      <c r="BEP1" s="159"/>
      <c r="BEQ1" s="158" t="s">
        <v>394</v>
      </c>
      <c r="BER1" s="159"/>
      <c r="BES1" s="158" t="s">
        <v>394</v>
      </c>
      <c r="BET1" s="159"/>
      <c r="BEU1" s="158" t="s">
        <v>394</v>
      </c>
      <c r="BEV1" s="159"/>
      <c r="BEW1" s="158" t="s">
        <v>394</v>
      </c>
      <c r="BEX1" s="159"/>
      <c r="BEY1" s="158" t="s">
        <v>394</v>
      </c>
      <c r="BEZ1" s="159"/>
      <c r="BFA1" s="158" t="s">
        <v>394</v>
      </c>
      <c r="BFB1" s="159"/>
      <c r="BFC1" s="158" t="s">
        <v>394</v>
      </c>
      <c r="BFD1" s="159"/>
      <c r="BFE1" s="158" t="s">
        <v>394</v>
      </c>
      <c r="BFF1" s="159"/>
      <c r="BFG1" s="158" t="s">
        <v>394</v>
      </c>
      <c r="BFH1" s="159"/>
      <c r="BFI1" s="158" t="s">
        <v>394</v>
      </c>
      <c r="BFJ1" s="159"/>
      <c r="BFK1" s="158" t="s">
        <v>394</v>
      </c>
      <c r="BFL1" s="159"/>
      <c r="BFM1" s="158" t="s">
        <v>394</v>
      </c>
      <c r="BFN1" s="159"/>
      <c r="BFO1" s="158" t="s">
        <v>394</v>
      </c>
      <c r="BFP1" s="159"/>
      <c r="BFQ1" s="158" t="s">
        <v>394</v>
      </c>
      <c r="BFR1" s="159"/>
      <c r="BFS1" s="158" t="s">
        <v>394</v>
      </c>
      <c r="BFT1" s="159"/>
      <c r="BFU1" s="158" t="s">
        <v>394</v>
      </c>
      <c r="BFV1" s="159"/>
      <c r="BFW1" s="158" t="s">
        <v>394</v>
      </c>
      <c r="BFX1" s="159"/>
      <c r="BFY1" s="158" t="s">
        <v>394</v>
      </c>
      <c r="BFZ1" s="159"/>
      <c r="BGA1" s="158" t="s">
        <v>394</v>
      </c>
      <c r="BGB1" s="159"/>
      <c r="BGC1" s="158" t="s">
        <v>394</v>
      </c>
      <c r="BGD1" s="159"/>
      <c r="BGE1" s="158" t="s">
        <v>394</v>
      </c>
      <c r="BGF1" s="159"/>
      <c r="BGG1" s="158" t="s">
        <v>394</v>
      </c>
      <c r="BGH1" s="159"/>
      <c r="BGI1" s="158" t="s">
        <v>394</v>
      </c>
      <c r="BGJ1" s="159"/>
      <c r="BGK1" s="158" t="s">
        <v>394</v>
      </c>
      <c r="BGL1" s="159"/>
      <c r="BGM1" s="158" t="s">
        <v>394</v>
      </c>
      <c r="BGN1" s="159"/>
      <c r="BGO1" s="158" t="s">
        <v>394</v>
      </c>
      <c r="BGP1" s="159"/>
      <c r="BGQ1" s="158" t="s">
        <v>394</v>
      </c>
      <c r="BGR1" s="159"/>
      <c r="BGS1" s="158" t="s">
        <v>394</v>
      </c>
      <c r="BGT1" s="159"/>
      <c r="BGU1" s="158" t="s">
        <v>394</v>
      </c>
      <c r="BGV1" s="159"/>
      <c r="BGW1" s="158" t="s">
        <v>394</v>
      </c>
      <c r="BGX1" s="159"/>
      <c r="BGY1" s="158" t="s">
        <v>394</v>
      </c>
      <c r="BGZ1" s="159"/>
      <c r="BHA1" s="158" t="s">
        <v>394</v>
      </c>
      <c r="BHB1" s="159"/>
      <c r="BHC1" s="158" t="s">
        <v>394</v>
      </c>
      <c r="BHD1" s="159"/>
      <c r="BHE1" s="158" t="s">
        <v>394</v>
      </c>
      <c r="BHF1" s="159"/>
      <c r="BHG1" s="158" t="s">
        <v>394</v>
      </c>
      <c r="BHH1" s="159"/>
      <c r="BHI1" s="158" t="s">
        <v>394</v>
      </c>
      <c r="BHJ1" s="159"/>
      <c r="BHK1" s="158" t="s">
        <v>394</v>
      </c>
      <c r="BHL1" s="159"/>
      <c r="BHM1" s="158" t="s">
        <v>394</v>
      </c>
      <c r="BHN1" s="159"/>
      <c r="BHO1" s="158" t="s">
        <v>394</v>
      </c>
      <c r="BHP1" s="159"/>
      <c r="BHQ1" s="158" t="s">
        <v>394</v>
      </c>
      <c r="BHR1" s="159"/>
      <c r="BHS1" s="158" t="s">
        <v>394</v>
      </c>
      <c r="BHT1" s="159"/>
      <c r="BHU1" s="158" t="s">
        <v>394</v>
      </c>
      <c r="BHV1" s="159"/>
      <c r="BHW1" s="158" t="s">
        <v>394</v>
      </c>
      <c r="BHX1" s="159"/>
      <c r="BHY1" s="158" t="s">
        <v>394</v>
      </c>
      <c r="BHZ1" s="159"/>
      <c r="BIA1" s="158" t="s">
        <v>394</v>
      </c>
      <c r="BIB1" s="159"/>
      <c r="BIC1" s="158" t="s">
        <v>394</v>
      </c>
      <c r="BID1" s="159"/>
      <c r="BIE1" s="158" t="s">
        <v>394</v>
      </c>
      <c r="BIF1" s="159"/>
      <c r="BIG1" s="158" t="s">
        <v>394</v>
      </c>
      <c r="BIH1" s="159"/>
      <c r="BII1" s="158" t="s">
        <v>394</v>
      </c>
      <c r="BIJ1" s="159"/>
      <c r="BIK1" s="158" t="s">
        <v>394</v>
      </c>
      <c r="BIL1" s="159"/>
      <c r="BIM1" s="158" t="s">
        <v>394</v>
      </c>
      <c r="BIN1" s="159"/>
      <c r="BIO1" s="158" t="s">
        <v>394</v>
      </c>
      <c r="BIP1" s="159"/>
      <c r="BIQ1" s="158" t="s">
        <v>394</v>
      </c>
      <c r="BIR1" s="159"/>
      <c r="BIS1" s="158" t="s">
        <v>394</v>
      </c>
      <c r="BIT1" s="159"/>
      <c r="BIU1" s="158" t="s">
        <v>394</v>
      </c>
      <c r="BIV1" s="159"/>
      <c r="BIW1" s="158" t="s">
        <v>394</v>
      </c>
      <c r="BIX1" s="159"/>
      <c r="BIY1" s="158" t="s">
        <v>394</v>
      </c>
      <c r="BIZ1" s="159"/>
      <c r="BJA1" s="158" t="s">
        <v>394</v>
      </c>
      <c r="BJB1" s="159"/>
      <c r="BJC1" s="158" t="s">
        <v>394</v>
      </c>
      <c r="BJD1" s="159"/>
      <c r="BJE1" s="158" t="s">
        <v>394</v>
      </c>
      <c r="BJF1" s="159"/>
      <c r="BJG1" s="158" t="s">
        <v>394</v>
      </c>
      <c r="BJH1" s="159"/>
      <c r="BJI1" s="158" t="s">
        <v>394</v>
      </c>
      <c r="BJJ1" s="159"/>
      <c r="BJK1" s="158" t="s">
        <v>394</v>
      </c>
      <c r="BJL1" s="159"/>
      <c r="BJM1" s="158" t="s">
        <v>394</v>
      </c>
      <c r="BJN1" s="159"/>
      <c r="BJO1" s="158" t="s">
        <v>394</v>
      </c>
      <c r="BJP1" s="159"/>
      <c r="BJQ1" s="158" t="s">
        <v>394</v>
      </c>
      <c r="BJR1" s="159"/>
      <c r="BJS1" s="158" t="s">
        <v>394</v>
      </c>
      <c r="BJT1" s="159"/>
      <c r="BJU1" s="158" t="s">
        <v>394</v>
      </c>
      <c r="BJV1" s="159"/>
      <c r="BJW1" s="158" t="s">
        <v>394</v>
      </c>
      <c r="BJX1" s="159"/>
      <c r="BJY1" s="158" t="s">
        <v>394</v>
      </c>
      <c r="BJZ1" s="159"/>
      <c r="BKA1" s="158" t="s">
        <v>394</v>
      </c>
      <c r="BKB1" s="159"/>
      <c r="BKC1" s="158" t="s">
        <v>394</v>
      </c>
      <c r="BKD1" s="159"/>
      <c r="BKE1" s="158" t="s">
        <v>394</v>
      </c>
      <c r="BKF1" s="159"/>
      <c r="BKG1" s="158" t="s">
        <v>394</v>
      </c>
      <c r="BKH1" s="159"/>
      <c r="BKI1" s="158" t="s">
        <v>394</v>
      </c>
      <c r="BKJ1" s="159"/>
      <c r="BKK1" s="158" t="s">
        <v>394</v>
      </c>
      <c r="BKL1" s="159"/>
      <c r="BKM1" s="158" t="s">
        <v>394</v>
      </c>
      <c r="BKN1" s="159"/>
      <c r="BKO1" s="158" t="s">
        <v>394</v>
      </c>
      <c r="BKP1" s="159"/>
      <c r="BKQ1" s="158" t="s">
        <v>394</v>
      </c>
      <c r="BKR1" s="159"/>
      <c r="BKS1" s="158" t="s">
        <v>394</v>
      </c>
      <c r="BKT1" s="159"/>
      <c r="BKU1" s="158" t="s">
        <v>394</v>
      </c>
      <c r="BKV1" s="159"/>
      <c r="BKW1" s="158" t="s">
        <v>394</v>
      </c>
      <c r="BKX1" s="159"/>
      <c r="BKY1" s="158" t="s">
        <v>394</v>
      </c>
      <c r="BKZ1" s="159"/>
      <c r="BLA1" s="158" t="s">
        <v>394</v>
      </c>
      <c r="BLB1" s="159"/>
      <c r="BLC1" s="158" t="s">
        <v>394</v>
      </c>
      <c r="BLD1" s="159"/>
      <c r="BLE1" s="158" t="s">
        <v>394</v>
      </c>
      <c r="BLF1" s="159"/>
      <c r="BLG1" s="158" t="s">
        <v>394</v>
      </c>
      <c r="BLH1" s="159"/>
      <c r="BLI1" s="158" t="s">
        <v>394</v>
      </c>
      <c r="BLJ1" s="159"/>
      <c r="BLK1" s="158" t="s">
        <v>394</v>
      </c>
      <c r="BLL1" s="159"/>
      <c r="BLM1" s="158" t="s">
        <v>394</v>
      </c>
      <c r="BLN1" s="159"/>
      <c r="BLO1" s="158" t="s">
        <v>394</v>
      </c>
      <c r="BLP1" s="159"/>
      <c r="BLQ1" s="158" t="s">
        <v>394</v>
      </c>
      <c r="BLR1" s="159"/>
      <c r="BLS1" s="158" t="s">
        <v>394</v>
      </c>
      <c r="BLT1" s="159"/>
      <c r="BLU1" s="158" t="s">
        <v>394</v>
      </c>
      <c r="BLV1" s="159"/>
      <c r="BLW1" s="158" t="s">
        <v>394</v>
      </c>
      <c r="BLX1" s="159"/>
      <c r="BLY1" s="158" t="s">
        <v>394</v>
      </c>
      <c r="BLZ1" s="159"/>
      <c r="BMA1" s="158" t="s">
        <v>394</v>
      </c>
      <c r="BMB1" s="159"/>
      <c r="BMC1" s="158" t="s">
        <v>394</v>
      </c>
      <c r="BMD1" s="159"/>
      <c r="BME1" s="158" t="s">
        <v>394</v>
      </c>
      <c r="BMF1" s="159"/>
      <c r="BMG1" s="158" t="s">
        <v>394</v>
      </c>
      <c r="BMH1" s="159"/>
      <c r="BMI1" s="158" t="s">
        <v>394</v>
      </c>
      <c r="BMJ1" s="159"/>
      <c r="BMK1" s="158" t="s">
        <v>394</v>
      </c>
      <c r="BML1" s="159"/>
      <c r="BMM1" s="158" t="s">
        <v>394</v>
      </c>
      <c r="BMN1" s="159"/>
      <c r="BMO1" s="158" t="s">
        <v>394</v>
      </c>
      <c r="BMP1" s="159"/>
      <c r="BMQ1" s="158" t="s">
        <v>394</v>
      </c>
      <c r="BMR1" s="159"/>
      <c r="BMS1" s="158" t="s">
        <v>394</v>
      </c>
      <c r="BMT1" s="159"/>
      <c r="BMU1" s="158" t="s">
        <v>394</v>
      </c>
      <c r="BMV1" s="159"/>
      <c r="BMW1" s="158" t="s">
        <v>394</v>
      </c>
      <c r="BMX1" s="159"/>
      <c r="BMY1" s="158" t="s">
        <v>394</v>
      </c>
      <c r="BMZ1" s="159"/>
      <c r="BNA1" s="158" t="s">
        <v>394</v>
      </c>
      <c r="BNB1" s="159"/>
      <c r="BNC1" s="158" t="s">
        <v>394</v>
      </c>
      <c r="BND1" s="159"/>
      <c r="BNE1" s="158" t="s">
        <v>394</v>
      </c>
      <c r="BNF1" s="159"/>
      <c r="BNG1" s="158" t="s">
        <v>394</v>
      </c>
      <c r="BNH1" s="159"/>
      <c r="BNI1" s="158" t="s">
        <v>394</v>
      </c>
      <c r="BNJ1" s="159"/>
      <c r="BNK1" s="158" t="s">
        <v>394</v>
      </c>
      <c r="BNL1" s="159"/>
      <c r="BNM1" s="158" t="s">
        <v>394</v>
      </c>
      <c r="BNN1" s="159"/>
      <c r="BNO1" s="158" t="s">
        <v>394</v>
      </c>
      <c r="BNP1" s="159"/>
      <c r="BNQ1" s="158" t="s">
        <v>394</v>
      </c>
      <c r="BNR1" s="159"/>
      <c r="BNS1" s="158" t="s">
        <v>394</v>
      </c>
      <c r="BNT1" s="159"/>
      <c r="BNU1" s="158" t="s">
        <v>394</v>
      </c>
      <c r="BNV1" s="159"/>
      <c r="BNW1" s="158" t="s">
        <v>394</v>
      </c>
      <c r="BNX1" s="159"/>
      <c r="BNY1" s="158" t="s">
        <v>394</v>
      </c>
      <c r="BNZ1" s="159"/>
      <c r="BOA1" s="158" t="s">
        <v>394</v>
      </c>
      <c r="BOB1" s="159"/>
      <c r="BOC1" s="158" t="s">
        <v>394</v>
      </c>
      <c r="BOD1" s="159"/>
      <c r="BOE1" s="158" t="s">
        <v>394</v>
      </c>
      <c r="BOF1" s="159"/>
      <c r="BOG1" s="158" t="s">
        <v>394</v>
      </c>
      <c r="BOH1" s="159"/>
      <c r="BOI1" s="158" t="s">
        <v>394</v>
      </c>
      <c r="BOJ1" s="159"/>
      <c r="BOK1" s="158" t="s">
        <v>394</v>
      </c>
      <c r="BOL1" s="159"/>
      <c r="BOM1" s="158" t="s">
        <v>394</v>
      </c>
      <c r="BON1" s="159"/>
      <c r="BOO1" s="158" t="s">
        <v>394</v>
      </c>
      <c r="BOP1" s="159"/>
      <c r="BOQ1" s="158" t="s">
        <v>394</v>
      </c>
      <c r="BOR1" s="159"/>
      <c r="BOS1" s="158" t="s">
        <v>394</v>
      </c>
      <c r="BOT1" s="159"/>
      <c r="BOU1" s="158" t="s">
        <v>394</v>
      </c>
      <c r="BOV1" s="159"/>
      <c r="BOW1" s="158" t="s">
        <v>394</v>
      </c>
      <c r="BOX1" s="159"/>
      <c r="BOY1" s="158" t="s">
        <v>394</v>
      </c>
      <c r="BOZ1" s="159"/>
      <c r="BPA1" s="158" t="s">
        <v>394</v>
      </c>
      <c r="BPB1" s="159"/>
      <c r="BPC1" s="158" t="s">
        <v>394</v>
      </c>
      <c r="BPD1" s="159"/>
      <c r="BPE1" s="158" t="s">
        <v>394</v>
      </c>
      <c r="BPF1" s="159"/>
      <c r="BPG1" s="158" t="s">
        <v>394</v>
      </c>
      <c r="BPH1" s="159"/>
      <c r="BPI1" s="158" t="s">
        <v>394</v>
      </c>
      <c r="BPJ1" s="159"/>
      <c r="BPK1" s="158" t="s">
        <v>394</v>
      </c>
      <c r="BPL1" s="159"/>
      <c r="BPM1" s="158" t="s">
        <v>394</v>
      </c>
      <c r="BPN1" s="159"/>
      <c r="BPO1" s="158" t="s">
        <v>394</v>
      </c>
      <c r="BPP1" s="159"/>
      <c r="BPQ1" s="158" t="s">
        <v>394</v>
      </c>
      <c r="BPR1" s="159"/>
      <c r="BPS1" s="158" t="s">
        <v>394</v>
      </c>
      <c r="BPT1" s="159"/>
      <c r="BPU1" s="158" t="s">
        <v>394</v>
      </c>
      <c r="BPV1" s="159"/>
      <c r="BPW1" s="158" t="s">
        <v>394</v>
      </c>
      <c r="BPX1" s="159"/>
      <c r="BPY1" s="158" t="s">
        <v>394</v>
      </c>
      <c r="BPZ1" s="159"/>
      <c r="BQA1" s="158" t="s">
        <v>394</v>
      </c>
      <c r="BQB1" s="159"/>
      <c r="BQC1" s="158" t="s">
        <v>394</v>
      </c>
      <c r="BQD1" s="159"/>
      <c r="BQE1" s="158" t="s">
        <v>394</v>
      </c>
      <c r="BQF1" s="159"/>
      <c r="BQG1" s="158" t="s">
        <v>394</v>
      </c>
      <c r="BQH1" s="159"/>
      <c r="BQI1" s="158" t="s">
        <v>394</v>
      </c>
      <c r="BQJ1" s="159"/>
      <c r="BQK1" s="158" t="s">
        <v>394</v>
      </c>
      <c r="BQL1" s="159"/>
      <c r="BQM1" s="158" t="s">
        <v>394</v>
      </c>
      <c r="BQN1" s="159"/>
      <c r="BQO1" s="158" t="s">
        <v>394</v>
      </c>
      <c r="BQP1" s="159"/>
      <c r="BQQ1" s="158" t="s">
        <v>394</v>
      </c>
      <c r="BQR1" s="159"/>
      <c r="BQS1" s="158" t="s">
        <v>394</v>
      </c>
      <c r="BQT1" s="159"/>
      <c r="BQU1" s="158" t="s">
        <v>394</v>
      </c>
      <c r="BQV1" s="159"/>
      <c r="BQW1" s="158" t="s">
        <v>394</v>
      </c>
      <c r="BQX1" s="159"/>
      <c r="BQY1" s="158" t="s">
        <v>394</v>
      </c>
      <c r="BQZ1" s="159"/>
      <c r="BRA1" s="158" t="s">
        <v>394</v>
      </c>
      <c r="BRB1" s="159"/>
      <c r="BRC1" s="158" t="s">
        <v>394</v>
      </c>
      <c r="BRD1" s="159"/>
      <c r="BRE1" s="158" t="s">
        <v>394</v>
      </c>
      <c r="BRF1" s="159"/>
      <c r="BRG1" s="158" t="s">
        <v>394</v>
      </c>
      <c r="BRH1" s="159"/>
      <c r="BRI1" s="158" t="s">
        <v>394</v>
      </c>
      <c r="BRJ1" s="159"/>
      <c r="BRK1" s="158" t="s">
        <v>394</v>
      </c>
      <c r="BRL1" s="159"/>
      <c r="BRM1" s="158" t="s">
        <v>394</v>
      </c>
      <c r="BRN1" s="159"/>
      <c r="BRO1" s="158" t="s">
        <v>394</v>
      </c>
      <c r="BRP1" s="159"/>
      <c r="BRQ1" s="158" t="s">
        <v>394</v>
      </c>
      <c r="BRR1" s="159"/>
      <c r="BRS1" s="158" t="s">
        <v>394</v>
      </c>
      <c r="BRT1" s="159"/>
      <c r="BRU1" s="158" t="s">
        <v>394</v>
      </c>
      <c r="BRV1" s="159"/>
      <c r="BRW1" s="158" t="s">
        <v>394</v>
      </c>
      <c r="BRX1" s="159"/>
      <c r="BRY1" s="158" t="s">
        <v>394</v>
      </c>
      <c r="BRZ1" s="159"/>
      <c r="BSA1" s="158" t="s">
        <v>394</v>
      </c>
      <c r="BSB1" s="159"/>
      <c r="BSC1" s="158" t="s">
        <v>394</v>
      </c>
      <c r="BSD1" s="159"/>
      <c r="BSE1" s="158" t="s">
        <v>394</v>
      </c>
      <c r="BSF1" s="159"/>
      <c r="BSG1" s="158" t="s">
        <v>394</v>
      </c>
      <c r="BSH1" s="159"/>
      <c r="BSI1" s="158" t="s">
        <v>394</v>
      </c>
      <c r="BSJ1" s="159"/>
      <c r="BSK1" s="158" t="s">
        <v>394</v>
      </c>
      <c r="BSL1" s="159"/>
      <c r="BSM1" s="158" t="s">
        <v>394</v>
      </c>
      <c r="BSN1" s="159"/>
      <c r="BSO1" s="158" t="s">
        <v>394</v>
      </c>
      <c r="BSP1" s="159"/>
      <c r="BSQ1" s="158" t="s">
        <v>394</v>
      </c>
      <c r="BSR1" s="159"/>
      <c r="BSS1" s="158" t="s">
        <v>394</v>
      </c>
      <c r="BST1" s="159"/>
      <c r="BSU1" s="158" t="s">
        <v>394</v>
      </c>
      <c r="BSV1" s="159"/>
      <c r="BSW1" s="158" t="s">
        <v>394</v>
      </c>
      <c r="BSX1" s="159"/>
      <c r="BSY1" s="158" t="s">
        <v>394</v>
      </c>
      <c r="BSZ1" s="159"/>
      <c r="BTA1" s="158" t="s">
        <v>394</v>
      </c>
      <c r="BTB1" s="159"/>
      <c r="BTC1" s="158" t="s">
        <v>394</v>
      </c>
      <c r="BTD1" s="159"/>
      <c r="BTE1" s="158" t="s">
        <v>394</v>
      </c>
      <c r="BTF1" s="159"/>
      <c r="BTG1" s="158" t="s">
        <v>394</v>
      </c>
      <c r="BTH1" s="159"/>
      <c r="BTI1" s="158" t="s">
        <v>394</v>
      </c>
      <c r="BTJ1" s="159"/>
      <c r="BTK1" s="158" t="s">
        <v>394</v>
      </c>
      <c r="BTL1" s="159"/>
      <c r="BTM1" s="158" t="s">
        <v>394</v>
      </c>
      <c r="BTN1" s="159"/>
      <c r="BTO1" s="158" t="s">
        <v>394</v>
      </c>
      <c r="BTP1" s="159"/>
      <c r="BTQ1" s="158" t="s">
        <v>394</v>
      </c>
      <c r="BTR1" s="159"/>
      <c r="BTS1" s="158" t="s">
        <v>394</v>
      </c>
      <c r="BTT1" s="159"/>
      <c r="BTU1" s="158" t="s">
        <v>394</v>
      </c>
      <c r="BTV1" s="159"/>
      <c r="BTW1" s="158" t="s">
        <v>394</v>
      </c>
      <c r="BTX1" s="159"/>
      <c r="BTY1" s="158" t="s">
        <v>394</v>
      </c>
      <c r="BTZ1" s="159"/>
      <c r="BUA1" s="158" t="s">
        <v>394</v>
      </c>
      <c r="BUB1" s="159"/>
      <c r="BUC1" s="158" t="s">
        <v>394</v>
      </c>
      <c r="BUD1" s="159"/>
      <c r="BUE1" s="158" t="s">
        <v>394</v>
      </c>
      <c r="BUF1" s="159"/>
      <c r="BUG1" s="158" t="s">
        <v>394</v>
      </c>
      <c r="BUH1" s="159"/>
      <c r="BUI1" s="158" t="s">
        <v>394</v>
      </c>
      <c r="BUJ1" s="159"/>
      <c r="BUK1" s="158" t="s">
        <v>394</v>
      </c>
      <c r="BUL1" s="159"/>
      <c r="BUM1" s="158" t="s">
        <v>394</v>
      </c>
      <c r="BUN1" s="159"/>
      <c r="BUO1" s="158" t="s">
        <v>394</v>
      </c>
      <c r="BUP1" s="159"/>
      <c r="BUQ1" s="158" t="s">
        <v>394</v>
      </c>
      <c r="BUR1" s="159"/>
      <c r="BUS1" s="158" t="s">
        <v>394</v>
      </c>
      <c r="BUT1" s="159"/>
      <c r="BUU1" s="158" t="s">
        <v>394</v>
      </c>
      <c r="BUV1" s="159"/>
      <c r="BUW1" s="158" t="s">
        <v>394</v>
      </c>
      <c r="BUX1" s="159"/>
      <c r="BUY1" s="158" t="s">
        <v>394</v>
      </c>
      <c r="BUZ1" s="159"/>
      <c r="BVA1" s="158" t="s">
        <v>394</v>
      </c>
      <c r="BVB1" s="159"/>
      <c r="BVC1" s="158" t="s">
        <v>394</v>
      </c>
      <c r="BVD1" s="159"/>
      <c r="BVE1" s="158" t="s">
        <v>394</v>
      </c>
      <c r="BVF1" s="159"/>
      <c r="BVG1" s="158" t="s">
        <v>394</v>
      </c>
      <c r="BVH1" s="159"/>
      <c r="BVI1" s="158" t="s">
        <v>394</v>
      </c>
      <c r="BVJ1" s="159"/>
      <c r="BVK1" s="158" t="s">
        <v>394</v>
      </c>
      <c r="BVL1" s="159"/>
      <c r="BVM1" s="158" t="s">
        <v>394</v>
      </c>
      <c r="BVN1" s="159"/>
      <c r="BVO1" s="158" t="s">
        <v>394</v>
      </c>
      <c r="BVP1" s="159"/>
      <c r="BVQ1" s="158" t="s">
        <v>394</v>
      </c>
      <c r="BVR1" s="159"/>
      <c r="BVS1" s="158" t="s">
        <v>394</v>
      </c>
      <c r="BVT1" s="159"/>
      <c r="BVU1" s="158" t="s">
        <v>394</v>
      </c>
      <c r="BVV1" s="159"/>
      <c r="BVW1" s="158" t="s">
        <v>394</v>
      </c>
      <c r="BVX1" s="159"/>
      <c r="BVY1" s="158" t="s">
        <v>394</v>
      </c>
      <c r="BVZ1" s="159"/>
      <c r="BWA1" s="158" t="s">
        <v>394</v>
      </c>
      <c r="BWB1" s="159"/>
      <c r="BWC1" s="158" t="s">
        <v>394</v>
      </c>
      <c r="BWD1" s="159"/>
      <c r="BWE1" s="158" t="s">
        <v>394</v>
      </c>
      <c r="BWF1" s="159"/>
      <c r="BWG1" s="158" t="s">
        <v>394</v>
      </c>
      <c r="BWH1" s="159"/>
      <c r="BWI1" s="158" t="s">
        <v>394</v>
      </c>
      <c r="BWJ1" s="159"/>
      <c r="BWK1" s="158" t="s">
        <v>394</v>
      </c>
      <c r="BWL1" s="159"/>
      <c r="BWM1" s="158" t="s">
        <v>394</v>
      </c>
      <c r="BWN1" s="159"/>
      <c r="BWO1" s="158" t="s">
        <v>394</v>
      </c>
      <c r="BWP1" s="159"/>
      <c r="BWQ1" s="158" t="s">
        <v>394</v>
      </c>
      <c r="BWR1" s="159"/>
      <c r="BWS1" s="158" t="s">
        <v>394</v>
      </c>
      <c r="BWT1" s="159"/>
      <c r="BWU1" s="158" t="s">
        <v>394</v>
      </c>
      <c r="BWV1" s="159"/>
      <c r="BWW1" s="158" t="s">
        <v>394</v>
      </c>
      <c r="BWX1" s="159"/>
      <c r="BWY1" s="158" t="s">
        <v>394</v>
      </c>
      <c r="BWZ1" s="159"/>
      <c r="BXA1" s="158" t="s">
        <v>394</v>
      </c>
      <c r="BXB1" s="159"/>
      <c r="BXC1" s="158" t="s">
        <v>394</v>
      </c>
      <c r="BXD1" s="159"/>
      <c r="BXE1" s="158" t="s">
        <v>394</v>
      </c>
      <c r="BXF1" s="159"/>
      <c r="BXG1" s="158" t="s">
        <v>394</v>
      </c>
      <c r="BXH1" s="159"/>
      <c r="BXI1" s="158" t="s">
        <v>394</v>
      </c>
      <c r="BXJ1" s="159"/>
      <c r="BXK1" s="158" t="s">
        <v>394</v>
      </c>
      <c r="BXL1" s="159"/>
      <c r="BXM1" s="158" t="s">
        <v>394</v>
      </c>
      <c r="BXN1" s="159"/>
      <c r="BXO1" s="158" t="s">
        <v>394</v>
      </c>
      <c r="BXP1" s="159"/>
      <c r="BXQ1" s="158" t="s">
        <v>394</v>
      </c>
      <c r="BXR1" s="159"/>
      <c r="BXS1" s="158" t="s">
        <v>394</v>
      </c>
      <c r="BXT1" s="159"/>
      <c r="BXU1" s="158" t="s">
        <v>394</v>
      </c>
      <c r="BXV1" s="159"/>
      <c r="BXW1" s="158" t="s">
        <v>394</v>
      </c>
      <c r="BXX1" s="159"/>
      <c r="BXY1" s="158" t="s">
        <v>394</v>
      </c>
      <c r="BXZ1" s="159"/>
      <c r="BYA1" s="158" t="s">
        <v>394</v>
      </c>
      <c r="BYB1" s="159"/>
      <c r="BYC1" s="158" t="s">
        <v>394</v>
      </c>
      <c r="BYD1" s="159"/>
      <c r="BYE1" s="158" t="s">
        <v>394</v>
      </c>
      <c r="BYF1" s="159"/>
      <c r="BYG1" s="158" t="s">
        <v>394</v>
      </c>
      <c r="BYH1" s="159"/>
      <c r="BYI1" s="158" t="s">
        <v>394</v>
      </c>
      <c r="BYJ1" s="159"/>
      <c r="BYK1" s="158" t="s">
        <v>394</v>
      </c>
      <c r="BYL1" s="159"/>
      <c r="BYM1" s="158" t="s">
        <v>394</v>
      </c>
      <c r="BYN1" s="159"/>
      <c r="BYO1" s="158" t="s">
        <v>394</v>
      </c>
      <c r="BYP1" s="159"/>
      <c r="BYQ1" s="158" t="s">
        <v>394</v>
      </c>
      <c r="BYR1" s="159"/>
      <c r="BYS1" s="158" t="s">
        <v>394</v>
      </c>
      <c r="BYT1" s="159"/>
      <c r="BYU1" s="158" t="s">
        <v>394</v>
      </c>
      <c r="BYV1" s="159"/>
      <c r="BYW1" s="158" t="s">
        <v>394</v>
      </c>
      <c r="BYX1" s="159"/>
      <c r="BYY1" s="158" t="s">
        <v>394</v>
      </c>
      <c r="BYZ1" s="159"/>
      <c r="BZA1" s="158" t="s">
        <v>394</v>
      </c>
      <c r="BZB1" s="159"/>
      <c r="BZC1" s="158" t="s">
        <v>394</v>
      </c>
      <c r="BZD1" s="159"/>
      <c r="BZE1" s="158" t="s">
        <v>394</v>
      </c>
      <c r="BZF1" s="159"/>
      <c r="BZG1" s="158" t="s">
        <v>394</v>
      </c>
      <c r="BZH1" s="159"/>
      <c r="BZI1" s="158" t="s">
        <v>394</v>
      </c>
      <c r="BZJ1" s="159"/>
      <c r="BZK1" s="158" t="s">
        <v>394</v>
      </c>
      <c r="BZL1" s="159"/>
      <c r="BZM1" s="158" t="s">
        <v>394</v>
      </c>
      <c r="BZN1" s="159"/>
      <c r="BZO1" s="158" t="s">
        <v>394</v>
      </c>
      <c r="BZP1" s="159"/>
      <c r="BZQ1" s="158" t="s">
        <v>394</v>
      </c>
      <c r="BZR1" s="159"/>
      <c r="BZS1" s="158" t="s">
        <v>394</v>
      </c>
      <c r="BZT1" s="159"/>
      <c r="BZU1" s="158" t="s">
        <v>394</v>
      </c>
      <c r="BZV1" s="159"/>
      <c r="BZW1" s="158" t="s">
        <v>394</v>
      </c>
      <c r="BZX1" s="159"/>
      <c r="BZY1" s="158" t="s">
        <v>394</v>
      </c>
      <c r="BZZ1" s="159"/>
      <c r="CAA1" s="158" t="s">
        <v>394</v>
      </c>
      <c r="CAB1" s="159"/>
      <c r="CAC1" s="158" t="s">
        <v>394</v>
      </c>
      <c r="CAD1" s="159"/>
      <c r="CAE1" s="158" t="s">
        <v>394</v>
      </c>
      <c r="CAF1" s="159"/>
      <c r="CAG1" s="158" t="s">
        <v>394</v>
      </c>
      <c r="CAH1" s="159"/>
      <c r="CAI1" s="158" t="s">
        <v>394</v>
      </c>
      <c r="CAJ1" s="159"/>
      <c r="CAK1" s="158" t="s">
        <v>394</v>
      </c>
      <c r="CAL1" s="159"/>
      <c r="CAM1" s="158" t="s">
        <v>394</v>
      </c>
      <c r="CAN1" s="159"/>
      <c r="CAO1" s="158" t="s">
        <v>394</v>
      </c>
      <c r="CAP1" s="159"/>
      <c r="CAQ1" s="158" t="s">
        <v>394</v>
      </c>
      <c r="CAR1" s="159"/>
      <c r="CAS1" s="158" t="s">
        <v>394</v>
      </c>
      <c r="CAT1" s="159"/>
      <c r="CAU1" s="158" t="s">
        <v>394</v>
      </c>
      <c r="CAV1" s="159"/>
      <c r="CAW1" s="158" t="s">
        <v>394</v>
      </c>
      <c r="CAX1" s="159"/>
      <c r="CAY1" s="158" t="s">
        <v>394</v>
      </c>
      <c r="CAZ1" s="159"/>
      <c r="CBA1" s="158" t="s">
        <v>394</v>
      </c>
      <c r="CBB1" s="159"/>
      <c r="CBC1" s="158" t="s">
        <v>394</v>
      </c>
      <c r="CBD1" s="159"/>
      <c r="CBE1" s="158" t="s">
        <v>394</v>
      </c>
      <c r="CBF1" s="159"/>
      <c r="CBG1" s="158" t="s">
        <v>394</v>
      </c>
      <c r="CBH1" s="159"/>
      <c r="CBI1" s="158" t="s">
        <v>394</v>
      </c>
      <c r="CBJ1" s="159"/>
      <c r="CBK1" s="158" t="s">
        <v>394</v>
      </c>
      <c r="CBL1" s="159"/>
      <c r="CBM1" s="158" t="s">
        <v>394</v>
      </c>
      <c r="CBN1" s="159"/>
      <c r="CBO1" s="158" t="s">
        <v>394</v>
      </c>
      <c r="CBP1" s="159"/>
      <c r="CBQ1" s="158" t="s">
        <v>394</v>
      </c>
      <c r="CBR1" s="159"/>
      <c r="CBS1" s="158" t="s">
        <v>394</v>
      </c>
      <c r="CBT1" s="159"/>
      <c r="CBU1" s="158" t="s">
        <v>394</v>
      </c>
      <c r="CBV1" s="159"/>
      <c r="CBW1" s="158" t="s">
        <v>394</v>
      </c>
      <c r="CBX1" s="159"/>
      <c r="CBY1" s="158" t="s">
        <v>394</v>
      </c>
      <c r="CBZ1" s="159"/>
      <c r="CCA1" s="158" t="s">
        <v>394</v>
      </c>
      <c r="CCB1" s="159"/>
      <c r="CCC1" s="158" t="s">
        <v>394</v>
      </c>
      <c r="CCD1" s="159"/>
      <c r="CCE1" s="158" t="s">
        <v>394</v>
      </c>
      <c r="CCF1" s="159"/>
      <c r="CCG1" s="158" t="s">
        <v>394</v>
      </c>
      <c r="CCH1" s="159"/>
      <c r="CCI1" s="158" t="s">
        <v>394</v>
      </c>
      <c r="CCJ1" s="159"/>
      <c r="CCK1" s="158" t="s">
        <v>394</v>
      </c>
      <c r="CCL1" s="159"/>
      <c r="CCM1" s="158" t="s">
        <v>394</v>
      </c>
      <c r="CCN1" s="159"/>
      <c r="CCO1" s="158" t="s">
        <v>394</v>
      </c>
      <c r="CCP1" s="159"/>
      <c r="CCQ1" s="158" t="s">
        <v>394</v>
      </c>
      <c r="CCR1" s="159"/>
      <c r="CCS1" s="158" t="s">
        <v>394</v>
      </c>
      <c r="CCT1" s="159"/>
      <c r="CCU1" s="158" t="s">
        <v>394</v>
      </c>
      <c r="CCV1" s="159"/>
      <c r="CCW1" s="158" t="s">
        <v>394</v>
      </c>
      <c r="CCX1" s="159"/>
      <c r="CCY1" s="158" t="s">
        <v>394</v>
      </c>
      <c r="CCZ1" s="159"/>
      <c r="CDA1" s="158" t="s">
        <v>394</v>
      </c>
      <c r="CDB1" s="159"/>
      <c r="CDC1" s="158" t="s">
        <v>394</v>
      </c>
      <c r="CDD1" s="159"/>
      <c r="CDE1" s="158" t="s">
        <v>394</v>
      </c>
      <c r="CDF1" s="159"/>
      <c r="CDG1" s="158" t="s">
        <v>394</v>
      </c>
      <c r="CDH1" s="159"/>
      <c r="CDI1" s="158" t="s">
        <v>394</v>
      </c>
      <c r="CDJ1" s="159"/>
      <c r="CDK1" s="158" t="s">
        <v>394</v>
      </c>
      <c r="CDL1" s="159"/>
      <c r="CDM1" s="158" t="s">
        <v>394</v>
      </c>
      <c r="CDN1" s="159"/>
      <c r="CDO1" s="158" t="s">
        <v>394</v>
      </c>
      <c r="CDP1" s="159"/>
      <c r="CDQ1" s="158" t="s">
        <v>394</v>
      </c>
      <c r="CDR1" s="159"/>
      <c r="CDS1" s="158" t="s">
        <v>394</v>
      </c>
      <c r="CDT1" s="159"/>
      <c r="CDU1" s="158" t="s">
        <v>394</v>
      </c>
      <c r="CDV1" s="159"/>
      <c r="CDW1" s="158" t="s">
        <v>394</v>
      </c>
      <c r="CDX1" s="159"/>
      <c r="CDY1" s="158" t="s">
        <v>394</v>
      </c>
      <c r="CDZ1" s="159"/>
      <c r="CEA1" s="158" t="s">
        <v>394</v>
      </c>
      <c r="CEB1" s="159"/>
      <c r="CEC1" s="158" t="s">
        <v>394</v>
      </c>
      <c r="CED1" s="159"/>
      <c r="CEE1" s="158" t="s">
        <v>394</v>
      </c>
      <c r="CEF1" s="159"/>
      <c r="CEG1" s="158" t="s">
        <v>394</v>
      </c>
      <c r="CEH1" s="159"/>
      <c r="CEI1" s="158" t="s">
        <v>394</v>
      </c>
      <c r="CEJ1" s="159"/>
      <c r="CEK1" s="158" t="s">
        <v>394</v>
      </c>
      <c r="CEL1" s="159"/>
      <c r="CEM1" s="158" t="s">
        <v>394</v>
      </c>
      <c r="CEN1" s="159"/>
      <c r="CEO1" s="158" t="s">
        <v>394</v>
      </c>
      <c r="CEP1" s="159"/>
      <c r="CEQ1" s="158" t="s">
        <v>394</v>
      </c>
      <c r="CER1" s="159"/>
      <c r="CES1" s="158" t="s">
        <v>394</v>
      </c>
      <c r="CET1" s="159"/>
      <c r="CEU1" s="158" t="s">
        <v>394</v>
      </c>
      <c r="CEV1" s="159"/>
      <c r="CEW1" s="158" t="s">
        <v>394</v>
      </c>
      <c r="CEX1" s="159"/>
      <c r="CEY1" s="158" t="s">
        <v>394</v>
      </c>
      <c r="CEZ1" s="159"/>
      <c r="CFA1" s="158" t="s">
        <v>394</v>
      </c>
      <c r="CFB1" s="159"/>
      <c r="CFC1" s="158" t="s">
        <v>394</v>
      </c>
      <c r="CFD1" s="159"/>
      <c r="CFE1" s="158" t="s">
        <v>394</v>
      </c>
      <c r="CFF1" s="159"/>
      <c r="CFG1" s="158" t="s">
        <v>394</v>
      </c>
      <c r="CFH1" s="159"/>
      <c r="CFI1" s="158" t="s">
        <v>394</v>
      </c>
      <c r="CFJ1" s="159"/>
      <c r="CFK1" s="158" t="s">
        <v>394</v>
      </c>
      <c r="CFL1" s="159"/>
      <c r="CFM1" s="158" t="s">
        <v>394</v>
      </c>
      <c r="CFN1" s="159"/>
      <c r="CFO1" s="158" t="s">
        <v>394</v>
      </c>
      <c r="CFP1" s="159"/>
      <c r="CFQ1" s="158" t="s">
        <v>394</v>
      </c>
      <c r="CFR1" s="159"/>
      <c r="CFS1" s="158" t="s">
        <v>394</v>
      </c>
      <c r="CFT1" s="159"/>
      <c r="CFU1" s="158" t="s">
        <v>394</v>
      </c>
      <c r="CFV1" s="159"/>
      <c r="CFW1" s="158" t="s">
        <v>394</v>
      </c>
      <c r="CFX1" s="159"/>
      <c r="CFY1" s="158" t="s">
        <v>394</v>
      </c>
      <c r="CFZ1" s="159"/>
      <c r="CGA1" s="158" t="s">
        <v>394</v>
      </c>
      <c r="CGB1" s="159"/>
      <c r="CGC1" s="158" t="s">
        <v>394</v>
      </c>
      <c r="CGD1" s="159"/>
      <c r="CGE1" s="158" t="s">
        <v>394</v>
      </c>
      <c r="CGF1" s="159"/>
      <c r="CGG1" s="158" t="s">
        <v>394</v>
      </c>
      <c r="CGH1" s="159"/>
      <c r="CGI1" s="158" t="s">
        <v>394</v>
      </c>
      <c r="CGJ1" s="159"/>
      <c r="CGK1" s="158" t="s">
        <v>394</v>
      </c>
      <c r="CGL1" s="159"/>
      <c r="CGM1" s="158" t="s">
        <v>394</v>
      </c>
      <c r="CGN1" s="159"/>
      <c r="CGO1" s="158" t="s">
        <v>394</v>
      </c>
      <c r="CGP1" s="159"/>
      <c r="CGQ1" s="158" t="s">
        <v>394</v>
      </c>
      <c r="CGR1" s="159"/>
      <c r="CGS1" s="158" t="s">
        <v>394</v>
      </c>
      <c r="CGT1" s="159"/>
      <c r="CGU1" s="158" t="s">
        <v>394</v>
      </c>
      <c r="CGV1" s="159"/>
      <c r="CGW1" s="158" t="s">
        <v>394</v>
      </c>
      <c r="CGX1" s="159"/>
      <c r="CGY1" s="158" t="s">
        <v>394</v>
      </c>
      <c r="CGZ1" s="159"/>
      <c r="CHA1" s="158" t="s">
        <v>394</v>
      </c>
      <c r="CHB1" s="159"/>
      <c r="CHC1" s="158" t="s">
        <v>394</v>
      </c>
      <c r="CHD1" s="159"/>
      <c r="CHE1" s="158" t="s">
        <v>394</v>
      </c>
      <c r="CHF1" s="159"/>
      <c r="CHG1" s="158" t="s">
        <v>394</v>
      </c>
      <c r="CHH1" s="159"/>
      <c r="CHI1" s="158" t="s">
        <v>394</v>
      </c>
      <c r="CHJ1" s="159"/>
      <c r="CHK1" s="158" t="s">
        <v>394</v>
      </c>
      <c r="CHL1" s="159"/>
      <c r="CHM1" s="158" t="s">
        <v>394</v>
      </c>
      <c r="CHN1" s="159"/>
      <c r="CHO1" s="158" t="s">
        <v>394</v>
      </c>
      <c r="CHP1" s="159"/>
      <c r="CHQ1" s="158" t="s">
        <v>394</v>
      </c>
      <c r="CHR1" s="159"/>
      <c r="CHS1" s="158" t="s">
        <v>394</v>
      </c>
      <c r="CHT1" s="159"/>
      <c r="CHU1" s="158" t="s">
        <v>394</v>
      </c>
      <c r="CHV1" s="159"/>
      <c r="CHW1" s="158" t="s">
        <v>394</v>
      </c>
      <c r="CHX1" s="159"/>
      <c r="CHY1" s="158" t="s">
        <v>394</v>
      </c>
      <c r="CHZ1" s="159"/>
      <c r="CIA1" s="158" t="s">
        <v>394</v>
      </c>
      <c r="CIB1" s="159"/>
      <c r="CIC1" s="158" t="s">
        <v>394</v>
      </c>
      <c r="CID1" s="159"/>
      <c r="CIE1" s="158" t="s">
        <v>394</v>
      </c>
      <c r="CIF1" s="159"/>
      <c r="CIG1" s="158" t="s">
        <v>394</v>
      </c>
      <c r="CIH1" s="159"/>
      <c r="CII1" s="158" t="s">
        <v>394</v>
      </c>
      <c r="CIJ1" s="159"/>
      <c r="CIK1" s="158" t="s">
        <v>394</v>
      </c>
      <c r="CIL1" s="159"/>
      <c r="CIM1" s="158" t="s">
        <v>394</v>
      </c>
      <c r="CIN1" s="159"/>
      <c r="CIO1" s="158" t="s">
        <v>394</v>
      </c>
      <c r="CIP1" s="159"/>
      <c r="CIQ1" s="158" t="s">
        <v>394</v>
      </c>
      <c r="CIR1" s="159"/>
      <c r="CIS1" s="158" t="s">
        <v>394</v>
      </c>
      <c r="CIT1" s="159"/>
      <c r="CIU1" s="158" t="s">
        <v>394</v>
      </c>
      <c r="CIV1" s="159"/>
      <c r="CIW1" s="158" t="s">
        <v>394</v>
      </c>
      <c r="CIX1" s="159"/>
      <c r="CIY1" s="158" t="s">
        <v>394</v>
      </c>
      <c r="CIZ1" s="159"/>
      <c r="CJA1" s="158" t="s">
        <v>394</v>
      </c>
      <c r="CJB1" s="159"/>
      <c r="CJC1" s="158" t="s">
        <v>394</v>
      </c>
      <c r="CJD1" s="159"/>
      <c r="CJE1" s="158" t="s">
        <v>394</v>
      </c>
      <c r="CJF1" s="159"/>
      <c r="CJG1" s="158" t="s">
        <v>394</v>
      </c>
      <c r="CJH1" s="159"/>
      <c r="CJI1" s="158" t="s">
        <v>394</v>
      </c>
      <c r="CJJ1" s="159"/>
      <c r="CJK1" s="158" t="s">
        <v>394</v>
      </c>
      <c r="CJL1" s="159"/>
      <c r="CJM1" s="158" t="s">
        <v>394</v>
      </c>
      <c r="CJN1" s="159"/>
      <c r="CJO1" s="158" t="s">
        <v>394</v>
      </c>
      <c r="CJP1" s="159"/>
      <c r="CJQ1" s="158" t="s">
        <v>394</v>
      </c>
      <c r="CJR1" s="159"/>
      <c r="CJS1" s="158" t="s">
        <v>394</v>
      </c>
      <c r="CJT1" s="159"/>
      <c r="CJU1" s="158" t="s">
        <v>394</v>
      </c>
      <c r="CJV1" s="159"/>
      <c r="CJW1" s="158" t="s">
        <v>394</v>
      </c>
      <c r="CJX1" s="159"/>
      <c r="CJY1" s="158" t="s">
        <v>394</v>
      </c>
      <c r="CJZ1" s="159"/>
      <c r="CKA1" s="158" t="s">
        <v>394</v>
      </c>
      <c r="CKB1" s="159"/>
      <c r="CKC1" s="158" t="s">
        <v>394</v>
      </c>
      <c r="CKD1" s="159"/>
      <c r="CKE1" s="158" t="s">
        <v>394</v>
      </c>
      <c r="CKF1" s="159"/>
      <c r="CKG1" s="158" t="s">
        <v>394</v>
      </c>
      <c r="CKH1" s="159"/>
      <c r="CKI1" s="158" t="s">
        <v>394</v>
      </c>
      <c r="CKJ1" s="159"/>
      <c r="CKK1" s="158" t="s">
        <v>394</v>
      </c>
      <c r="CKL1" s="159"/>
      <c r="CKM1" s="158" t="s">
        <v>394</v>
      </c>
      <c r="CKN1" s="159"/>
      <c r="CKO1" s="158" t="s">
        <v>394</v>
      </c>
      <c r="CKP1" s="159"/>
      <c r="CKQ1" s="158" t="s">
        <v>394</v>
      </c>
      <c r="CKR1" s="159"/>
      <c r="CKS1" s="158" t="s">
        <v>394</v>
      </c>
      <c r="CKT1" s="159"/>
      <c r="CKU1" s="158" t="s">
        <v>394</v>
      </c>
      <c r="CKV1" s="159"/>
      <c r="CKW1" s="158" t="s">
        <v>394</v>
      </c>
      <c r="CKX1" s="159"/>
      <c r="CKY1" s="158" t="s">
        <v>394</v>
      </c>
      <c r="CKZ1" s="159"/>
      <c r="CLA1" s="158" t="s">
        <v>394</v>
      </c>
      <c r="CLB1" s="159"/>
      <c r="CLC1" s="158" t="s">
        <v>394</v>
      </c>
      <c r="CLD1" s="159"/>
      <c r="CLE1" s="158" t="s">
        <v>394</v>
      </c>
      <c r="CLF1" s="159"/>
      <c r="CLG1" s="158" t="s">
        <v>394</v>
      </c>
      <c r="CLH1" s="159"/>
      <c r="CLI1" s="158" t="s">
        <v>394</v>
      </c>
      <c r="CLJ1" s="159"/>
      <c r="CLK1" s="158" t="s">
        <v>394</v>
      </c>
      <c r="CLL1" s="159"/>
      <c r="CLM1" s="158" t="s">
        <v>394</v>
      </c>
      <c r="CLN1" s="159"/>
      <c r="CLO1" s="158" t="s">
        <v>394</v>
      </c>
      <c r="CLP1" s="159"/>
      <c r="CLQ1" s="158" t="s">
        <v>394</v>
      </c>
      <c r="CLR1" s="159"/>
      <c r="CLS1" s="158" t="s">
        <v>394</v>
      </c>
      <c r="CLT1" s="159"/>
      <c r="CLU1" s="158" t="s">
        <v>394</v>
      </c>
      <c r="CLV1" s="159"/>
      <c r="CLW1" s="158" t="s">
        <v>394</v>
      </c>
      <c r="CLX1" s="159"/>
      <c r="CLY1" s="158" t="s">
        <v>394</v>
      </c>
      <c r="CLZ1" s="159"/>
      <c r="CMA1" s="158" t="s">
        <v>394</v>
      </c>
      <c r="CMB1" s="159"/>
      <c r="CMC1" s="158" t="s">
        <v>394</v>
      </c>
      <c r="CMD1" s="159"/>
      <c r="CME1" s="158" t="s">
        <v>394</v>
      </c>
      <c r="CMF1" s="159"/>
      <c r="CMG1" s="158" t="s">
        <v>394</v>
      </c>
      <c r="CMH1" s="159"/>
      <c r="CMI1" s="158" t="s">
        <v>394</v>
      </c>
      <c r="CMJ1" s="159"/>
      <c r="CMK1" s="158" t="s">
        <v>394</v>
      </c>
      <c r="CML1" s="159"/>
      <c r="CMM1" s="158" t="s">
        <v>394</v>
      </c>
      <c r="CMN1" s="159"/>
      <c r="CMO1" s="158" t="s">
        <v>394</v>
      </c>
      <c r="CMP1" s="159"/>
      <c r="CMQ1" s="158" t="s">
        <v>394</v>
      </c>
      <c r="CMR1" s="159"/>
      <c r="CMS1" s="158" t="s">
        <v>394</v>
      </c>
      <c r="CMT1" s="159"/>
      <c r="CMU1" s="158" t="s">
        <v>394</v>
      </c>
      <c r="CMV1" s="159"/>
      <c r="CMW1" s="158" t="s">
        <v>394</v>
      </c>
      <c r="CMX1" s="159"/>
      <c r="CMY1" s="158" t="s">
        <v>394</v>
      </c>
      <c r="CMZ1" s="159"/>
      <c r="CNA1" s="158" t="s">
        <v>394</v>
      </c>
      <c r="CNB1" s="159"/>
      <c r="CNC1" s="158" t="s">
        <v>394</v>
      </c>
      <c r="CND1" s="159"/>
      <c r="CNE1" s="158" t="s">
        <v>394</v>
      </c>
      <c r="CNF1" s="159"/>
      <c r="CNG1" s="158" t="s">
        <v>394</v>
      </c>
      <c r="CNH1" s="159"/>
      <c r="CNI1" s="158" t="s">
        <v>394</v>
      </c>
      <c r="CNJ1" s="159"/>
      <c r="CNK1" s="158" t="s">
        <v>394</v>
      </c>
      <c r="CNL1" s="159"/>
      <c r="CNM1" s="158" t="s">
        <v>394</v>
      </c>
      <c r="CNN1" s="159"/>
      <c r="CNO1" s="158" t="s">
        <v>394</v>
      </c>
      <c r="CNP1" s="159"/>
      <c r="CNQ1" s="158" t="s">
        <v>394</v>
      </c>
      <c r="CNR1" s="159"/>
      <c r="CNS1" s="158" t="s">
        <v>394</v>
      </c>
      <c r="CNT1" s="159"/>
      <c r="CNU1" s="158" t="s">
        <v>394</v>
      </c>
      <c r="CNV1" s="159"/>
      <c r="CNW1" s="158" t="s">
        <v>394</v>
      </c>
      <c r="CNX1" s="159"/>
      <c r="CNY1" s="158" t="s">
        <v>394</v>
      </c>
      <c r="CNZ1" s="159"/>
      <c r="COA1" s="158" t="s">
        <v>394</v>
      </c>
      <c r="COB1" s="159"/>
      <c r="COC1" s="158" t="s">
        <v>394</v>
      </c>
      <c r="COD1" s="159"/>
      <c r="COE1" s="158" t="s">
        <v>394</v>
      </c>
      <c r="COF1" s="159"/>
      <c r="COG1" s="158" t="s">
        <v>394</v>
      </c>
      <c r="COH1" s="159"/>
      <c r="COI1" s="158" t="s">
        <v>394</v>
      </c>
      <c r="COJ1" s="159"/>
      <c r="COK1" s="158" t="s">
        <v>394</v>
      </c>
      <c r="COL1" s="159"/>
      <c r="COM1" s="158" t="s">
        <v>394</v>
      </c>
      <c r="CON1" s="159"/>
      <c r="COO1" s="158" t="s">
        <v>394</v>
      </c>
      <c r="COP1" s="159"/>
      <c r="COQ1" s="158" t="s">
        <v>394</v>
      </c>
      <c r="COR1" s="159"/>
      <c r="COS1" s="158" t="s">
        <v>394</v>
      </c>
      <c r="COT1" s="159"/>
      <c r="COU1" s="158" t="s">
        <v>394</v>
      </c>
      <c r="COV1" s="159"/>
      <c r="COW1" s="158" t="s">
        <v>394</v>
      </c>
      <c r="COX1" s="159"/>
      <c r="COY1" s="158" t="s">
        <v>394</v>
      </c>
      <c r="COZ1" s="159"/>
      <c r="CPA1" s="158" t="s">
        <v>394</v>
      </c>
      <c r="CPB1" s="159"/>
      <c r="CPC1" s="158" t="s">
        <v>394</v>
      </c>
      <c r="CPD1" s="159"/>
      <c r="CPE1" s="158" t="s">
        <v>394</v>
      </c>
      <c r="CPF1" s="159"/>
      <c r="CPG1" s="158" t="s">
        <v>394</v>
      </c>
      <c r="CPH1" s="159"/>
      <c r="CPI1" s="158" t="s">
        <v>394</v>
      </c>
      <c r="CPJ1" s="159"/>
      <c r="CPK1" s="158" t="s">
        <v>394</v>
      </c>
      <c r="CPL1" s="159"/>
      <c r="CPM1" s="158" t="s">
        <v>394</v>
      </c>
      <c r="CPN1" s="159"/>
      <c r="CPO1" s="158" t="s">
        <v>394</v>
      </c>
      <c r="CPP1" s="159"/>
      <c r="CPQ1" s="158" t="s">
        <v>394</v>
      </c>
      <c r="CPR1" s="159"/>
      <c r="CPS1" s="158" t="s">
        <v>394</v>
      </c>
      <c r="CPT1" s="159"/>
      <c r="CPU1" s="158" t="s">
        <v>394</v>
      </c>
      <c r="CPV1" s="159"/>
      <c r="CPW1" s="158" t="s">
        <v>394</v>
      </c>
      <c r="CPX1" s="159"/>
      <c r="CPY1" s="158" t="s">
        <v>394</v>
      </c>
      <c r="CPZ1" s="159"/>
      <c r="CQA1" s="158" t="s">
        <v>394</v>
      </c>
      <c r="CQB1" s="159"/>
      <c r="CQC1" s="158" t="s">
        <v>394</v>
      </c>
      <c r="CQD1" s="159"/>
      <c r="CQE1" s="158" t="s">
        <v>394</v>
      </c>
      <c r="CQF1" s="159"/>
      <c r="CQG1" s="158" t="s">
        <v>394</v>
      </c>
      <c r="CQH1" s="159"/>
      <c r="CQI1" s="158" t="s">
        <v>394</v>
      </c>
      <c r="CQJ1" s="159"/>
      <c r="CQK1" s="158" t="s">
        <v>394</v>
      </c>
      <c r="CQL1" s="159"/>
      <c r="CQM1" s="158" t="s">
        <v>394</v>
      </c>
      <c r="CQN1" s="159"/>
      <c r="CQO1" s="158" t="s">
        <v>394</v>
      </c>
      <c r="CQP1" s="159"/>
      <c r="CQQ1" s="158" t="s">
        <v>394</v>
      </c>
      <c r="CQR1" s="159"/>
      <c r="CQS1" s="158" t="s">
        <v>394</v>
      </c>
      <c r="CQT1" s="159"/>
      <c r="CQU1" s="158" t="s">
        <v>394</v>
      </c>
      <c r="CQV1" s="159"/>
      <c r="CQW1" s="158" t="s">
        <v>394</v>
      </c>
      <c r="CQX1" s="159"/>
      <c r="CQY1" s="158" t="s">
        <v>394</v>
      </c>
      <c r="CQZ1" s="159"/>
      <c r="CRA1" s="158" t="s">
        <v>394</v>
      </c>
      <c r="CRB1" s="159"/>
      <c r="CRC1" s="158" t="s">
        <v>394</v>
      </c>
      <c r="CRD1" s="159"/>
      <c r="CRE1" s="158" t="s">
        <v>394</v>
      </c>
      <c r="CRF1" s="159"/>
      <c r="CRG1" s="158" t="s">
        <v>394</v>
      </c>
      <c r="CRH1" s="159"/>
      <c r="CRI1" s="158" t="s">
        <v>394</v>
      </c>
      <c r="CRJ1" s="159"/>
      <c r="CRK1" s="158" t="s">
        <v>394</v>
      </c>
      <c r="CRL1" s="159"/>
      <c r="CRM1" s="158" t="s">
        <v>394</v>
      </c>
      <c r="CRN1" s="159"/>
      <c r="CRO1" s="158" t="s">
        <v>394</v>
      </c>
      <c r="CRP1" s="159"/>
      <c r="CRQ1" s="158" t="s">
        <v>394</v>
      </c>
      <c r="CRR1" s="159"/>
      <c r="CRS1" s="158" t="s">
        <v>394</v>
      </c>
      <c r="CRT1" s="159"/>
      <c r="CRU1" s="158" t="s">
        <v>394</v>
      </c>
      <c r="CRV1" s="159"/>
      <c r="CRW1" s="158" t="s">
        <v>394</v>
      </c>
      <c r="CRX1" s="159"/>
      <c r="CRY1" s="158" t="s">
        <v>394</v>
      </c>
      <c r="CRZ1" s="159"/>
      <c r="CSA1" s="158" t="s">
        <v>394</v>
      </c>
      <c r="CSB1" s="159"/>
      <c r="CSC1" s="158" t="s">
        <v>394</v>
      </c>
      <c r="CSD1" s="159"/>
      <c r="CSE1" s="158" t="s">
        <v>394</v>
      </c>
      <c r="CSF1" s="159"/>
      <c r="CSG1" s="158" t="s">
        <v>394</v>
      </c>
      <c r="CSH1" s="159"/>
      <c r="CSI1" s="158" t="s">
        <v>394</v>
      </c>
      <c r="CSJ1" s="159"/>
      <c r="CSK1" s="158" t="s">
        <v>394</v>
      </c>
      <c r="CSL1" s="159"/>
      <c r="CSM1" s="158" t="s">
        <v>394</v>
      </c>
      <c r="CSN1" s="159"/>
      <c r="CSO1" s="158" t="s">
        <v>394</v>
      </c>
      <c r="CSP1" s="159"/>
      <c r="CSQ1" s="158" t="s">
        <v>394</v>
      </c>
      <c r="CSR1" s="159"/>
      <c r="CSS1" s="158" t="s">
        <v>394</v>
      </c>
      <c r="CST1" s="159"/>
      <c r="CSU1" s="158" t="s">
        <v>394</v>
      </c>
      <c r="CSV1" s="159"/>
      <c r="CSW1" s="158" t="s">
        <v>394</v>
      </c>
      <c r="CSX1" s="159"/>
      <c r="CSY1" s="158" t="s">
        <v>394</v>
      </c>
      <c r="CSZ1" s="159"/>
      <c r="CTA1" s="158" t="s">
        <v>394</v>
      </c>
      <c r="CTB1" s="159"/>
      <c r="CTC1" s="158" t="s">
        <v>394</v>
      </c>
      <c r="CTD1" s="159"/>
      <c r="CTE1" s="158" t="s">
        <v>394</v>
      </c>
      <c r="CTF1" s="159"/>
      <c r="CTG1" s="158" t="s">
        <v>394</v>
      </c>
      <c r="CTH1" s="159"/>
      <c r="CTI1" s="158" t="s">
        <v>394</v>
      </c>
      <c r="CTJ1" s="159"/>
      <c r="CTK1" s="158" t="s">
        <v>394</v>
      </c>
      <c r="CTL1" s="159"/>
      <c r="CTM1" s="158" t="s">
        <v>394</v>
      </c>
      <c r="CTN1" s="159"/>
      <c r="CTO1" s="158" t="s">
        <v>394</v>
      </c>
      <c r="CTP1" s="159"/>
      <c r="CTQ1" s="158" t="s">
        <v>394</v>
      </c>
      <c r="CTR1" s="159"/>
      <c r="CTS1" s="158" t="s">
        <v>394</v>
      </c>
      <c r="CTT1" s="159"/>
      <c r="CTU1" s="158" t="s">
        <v>394</v>
      </c>
      <c r="CTV1" s="159"/>
      <c r="CTW1" s="158" t="s">
        <v>394</v>
      </c>
      <c r="CTX1" s="159"/>
      <c r="CTY1" s="158" t="s">
        <v>394</v>
      </c>
      <c r="CTZ1" s="159"/>
      <c r="CUA1" s="158" t="s">
        <v>394</v>
      </c>
      <c r="CUB1" s="159"/>
      <c r="CUC1" s="158" t="s">
        <v>394</v>
      </c>
      <c r="CUD1" s="159"/>
      <c r="CUE1" s="158" t="s">
        <v>394</v>
      </c>
      <c r="CUF1" s="159"/>
      <c r="CUG1" s="158" t="s">
        <v>394</v>
      </c>
      <c r="CUH1" s="159"/>
      <c r="CUI1" s="158" t="s">
        <v>394</v>
      </c>
      <c r="CUJ1" s="159"/>
      <c r="CUK1" s="158" t="s">
        <v>394</v>
      </c>
      <c r="CUL1" s="159"/>
      <c r="CUM1" s="158" t="s">
        <v>394</v>
      </c>
      <c r="CUN1" s="159"/>
      <c r="CUO1" s="158" t="s">
        <v>394</v>
      </c>
      <c r="CUP1" s="159"/>
      <c r="CUQ1" s="158" t="s">
        <v>394</v>
      </c>
      <c r="CUR1" s="159"/>
      <c r="CUS1" s="158" t="s">
        <v>394</v>
      </c>
      <c r="CUT1" s="159"/>
      <c r="CUU1" s="158" t="s">
        <v>394</v>
      </c>
      <c r="CUV1" s="159"/>
      <c r="CUW1" s="158" t="s">
        <v>394</v>
      </c>
      <c r="CUX1" s="159"/>
      <c r="CUY1" s="158" t="s">
        <v>394</v>
      </c>
      <c r="CUZ1" s="159"/>
      <c r="CVA1" s="158" t="s">
        <v>394</v>
      </c>
      <c r="CVB1" s="159"/>
      <c r="CVC1" s="158" t="s">
        <v>394</v>
      </c>
      <c r="CVD1" s="159"/>
      <c r="CVE1" s="158" t="s">
        <v>394</v>
      </c>
      <c r="CVF1" s="159"/>
      <c r="CVG1" s="158" t="s">
        <v>394</v>
      </c>
      <c r="CVH1" s="159"/>
      <c r="CVI1" s="158" t="s">
        <v>394</v>
      </c>
      <c r="CVJ1" s="159"/>
      <c r="CVK1" s="158" t="s">
        <v>394</v>
      </c>
      <c r="CVL1" s="159"/>
      <c r="CVM1" s="158" t="s">
        <v>394</v>
      </c>
      <c r="CVN1" s="159"/>
      <c r="CVO1" s="158" t="s">
        <v>394</v>
      </c>
      <c r="CVP1" s="159"/>
      <c r="CVQ1" s="158" t="s">
        <v>394</v>
      </c>
      <c r="CVR1" s="159"/>
      <c r="CVS1" s="158" t="s">
        <v>394</v>
      </c>
      <c r="CVT1" s="159"/>
      <c r="CVU1" s="158" t="s">
        <v>394</v>
      </c>
      <c r="CVV1" s="159"/>
      <c r="CVW1" s="158" t="s">
        <v>394</v>
      </c>
      <c r="CVX1" s="159"/>
      <c r="CVY1" s="158" t="s">
        <v>394</v>
      </c>
      <c r="CVZ1" s="159"/>
      <c r="CWA1" s="158" t="s">
        <v>394</v>
      </c>
      <c r="CWB1" s="159"/>
      <c r="CWC1" s="158" t="s">
        <v>394</v>
      </c>
      <c r="CWD1" s="159"/>
      <c r="CWE1" s="158" t="s">
        <v>394</v>
      </c>
      <c r="CWF1" s="159"/>
      <c r="CWG1" s="158" t="s">
        <v>394</v>
      </c>
      <c r="CWH1" s="159"/>
      <c r="CWI1" s="158" t="s">
        <v>394</v>
      </c>
      <c r="CWJ1" s="159"/>
      <c r="CWK1" s="158" t="s">
        <v>394</v>
      </c>
      <c r="CWL1" s="159"/>
      <c r="CWM1" s="158" t="s">
        <v>394</v>
      </c>
      <c r="CWN1" s="159"/>
      <c r="CWO1" s="158" t="s">
        <v>394</v>
      </c>
      <c r="CWP1" s="159"/>
      <c r="CWQ1" s="158" t="s">
        <v>394</v>
      </c>
      <c r="CWR1" s="159"/>
      <c r="CWS1" s="158" t="s">
        <v>394</v>
      </c>
      <c r="CWT1" s="159"/>
      <c r="CWU1" s="158" t="s">
        <v>394</v>
      </c>
      <c r="CWV1" s="159"/>
      <c r="CWW1" s="158" t="s">
        <v>394</v>
      </c>
      <c r="CWX1" s="159"/>
      <c r="CWY1" s="158" t="s">
        <v>394</v>
      </c>
      <c r="CWZ1" s="159"/>
      <c r="CXA1" s="158" t="s">
        <v>394</v>
      </c>
      <c r="CXB1" s="159"/>
      <c r="CXC1" s="158" t="s">
        <v>394</v>
      </c>
      <c r="CXD1" s="159"/>
      <c r="CXE1" s="158" t="s">
        <v>394</v>
      </c>
      <c r="CXF1" s="159"/>
      <c r="CXG1" s="158" t="s">
        <v>394</v>
      </c>
      <c r="CXH1" s="159"/>
      <c r="CXI1" s="158" t="s">
        <v>394</v>
      </c>
      <c r="CXJ1" s="159"/>
      <c r="CXK1" s="158" t="s">
        <v>394</v>
      </c>
      <c r="CXL1" s="159"/>
      <c r="CXM1" s="158" t="s">
        <v>394</v>
      </c>
      <c r="CXN1" s="159"/>
      <c r="CXO1" s="158" t="s">
        <v>394</v>
      </c>
      <c r="CXP1" s="159"/>
      <c r="CXQ1" s="158" t="s">
        <v>394</v>
      </c>
      <c r="CXR1" s="159"/>
      <c r="CXS1" s="158" t="s">
        <v>394</v>
      </c>
      <c r="CXT1" s="159"/>
      <c r="CXU1" s="158" t="s">
        <v>394</v>
      </c>
      <c r="CXV1" s="159"/>
      <c r="CXW1" s="158" t="s">
        <v>394</v>
      </c>
      <c r="CXX1" s="159"/>
      <c r="CXY1" s="158" t="s">
        <v>394</v>
      </c>
      <c r="CXZ1" s="159"/>
      <c r="CYA1" s="158" t="s">
        <v>394</v>
      </c>
      <c r="CYB1" s="159"/>
      <c r="CYC1" s="158" t="s">
        <v>394</v>
      </c>
      <c r="CYD1" s="159"/>
      <c r="CYE1" s="158" t="s">
        <v>394</v>
      </c>
      <c r="CYF1" s="159"/>
      <c r="CYG1" s="158" t="s">
        <v>394</v>
      </c>
      <c r="CYH1" s="159"/>
      <c r="CYI1" s="158" t="s">
        <v>394</v>
      </c>
      <c r="CYJ1" s="159"/>
      <c r="CYK1" s="158" t="s">
        <v>394</v>
      </c>
      <c r="CYL1" s="159"/>
      <c r="CYM1" s="158" t="s">
        <v>394</v>
      </c>
      <c r="CYN1" s="159"/>
      <c r="CYO1" s="158" t="s">
        <v>394</v>
      </c>
      <c r="CYP1" s="159"/>
      <c r="CYQ1" s="158" t="s">
        <v>394</v>
      </c>
      <c r="CYR1" s="159"/>
      <c r="CYS1" s="158" t="s">
        <v>394</v>
      </c>
      <c r="CYT1" s="159"/>
      <c r="CYU1" s="158" t="s">
        <v>394</v>
      </c>
      <c r="CYV1" s="159"/>
      <c r="CYW1" s="158" t="s">
        <v>394</v>
      </c>
      <c r="CYX1" s="159"/>
      <c r="CYY1" s="158" t="s">
        <v>394</v>
      </c>
      <c r="CYZ1" s="159"/>
      <c r="CZA1" s="158" t="s">
        <v>394</v>
      </c>
      <c r="CZB1" s="159"/>
      <c r="CZC1" s="158" t="s">
        <v>394</v>
      </c>
      <c r="CZD1" s="159"/>
      <c r="CZE1" s="158" t="s">
        <v>394</v>
      </c>
      <c r="CZF1" s="159"/>
      <c r="CZG1" s="158" t="s">
        <v>394</v>
      </c>
      <c r="CZH1" s="159"/>
      <c r="CZI1" s="158" t="s">
        <v>394</v>
      </c>
      <c r="CZJ1" s="159"/>
      <c r="CZK1" s="158" t="s">
        <v>394</v>
      </c>
      <c r="CZL1" s="159"/>
      <c r="CZM1" s="158" t="s">
        <v>394</v>
      </c>
      <c r="CZN1" s="159"/>
      <c r="CZO1" s="158" t="s">
        <v>394</v>
      </c>
      <c r="CZP1" s="159"/>
      <c r="CZQ1" s="158" t="s">
        <v>394</v>
      </c>
      <c r="CZR1" s="159"/>
      <c r="CZS1" s="158" t="s">
        <v>394</v>
      </c>
      <c r="CZT1" s="159"/>
      <c r="CZU1" s="158" t="s">
        <v>394</v>
      </c>
      <c r="CZV1" s="159"/>
      <c r="CZW1" s="158" t="s">
        <v>394</v>
      </c>
      <c r="CZX1" s="159"/>
      <c r="CZY1" s="158" t="s">
        <v>394</v>
      </c>
      <c r="CZZ1" s="159"/>
      <c r="DAA1" s="158" t="s">
        <v>394</v>
      </c>
      <c r="DAB1" s="159"/>
      <c r="DAC1" s="158" t="s">
        <v>394</v>
      </c>
      <c r="DAD1" s="159"/>
      <c r="DAE1" s="158" t="s">
        <v>394</v>
      </c>
      <c r="DAF1" s="159"/>
      <c r="DAG1" s="158" t="s">
        <v>394</v>
      </c>
      <c r="DAH1" s="159"/>
      <c r="DAI1" s="158" t="s">
        <v>394</v>
      </c>
      <c r="DAJ1" s="159"/>
      <c r="DAK1" s="158" t="s">
        <v>394</v>
      </c>
      <c r="DAL1" s="159"/>
      <c r="DAM1" s="158" t="s">
        <v>394</v>
      </c>
      <c r="DAN1" s="159"/>
      <c r="DAO1" s="158" t="s">
        <v>394</v>
      </c>
      <c r="DAP1" s="159"/>
      <c r="DAQ1" s="158" t="s">
        <v>394</v>
      </c>
      <c r="DAR1" s="159"/>
      <c r="DAS1" s="158" t="s">
        <v>394</v>
      </c>
      <c r="DAT1" s="159"/>
      <c r="DAU1" s="158" t="s">
        <v>394</v>
      </c>
      <c r="DAV1" s="159"/>
      <c r="DAW1" s="158" t="s">
        <v>394</v>
      </c>
      <c r="DAX1" s="159"/>
      <c r="DAY1" s="158" t="s">
        <v>394</v>
      </c>
      <c r="DAZ1" s="159"/>
      <c r="DBA1" s="158" t="s">
        <v>394</v>
      </c>
      <c r="DBB1" s="159"/>
      <c r="DBC1" s="158" t="s">
        <v>394</v>
      </c>
      <c r="DBD1" s="159"/>
      <c r="DBE1" s="158" t="s">
        <v>394</v>
      </c>
      <c r="DBF1" s="159"/>
      <c r="DBG1" s="158" t="s">
        <v>394</v>
      </c>
      <c r="DBH1" s="159"/>
      <c r="DBI1" s="158" t="s">
        <v>394</v>
      </c>
      <c r="DBJ1" s="159"/>
      <c r="DBK1" s="158" t="s">
        <v>394</v>
      </c>
      <c r="DBL1" s="159"/>
      <c r="DBM1" s="158" t="s">
        <v>394</v>
      </c>
      <c r="DBN1" s="159"/>
      <c r="DBO1" s="158" t="s">
        <v>394</v>
      </c>
      <c r="DBP1" s="159"/>
      <c r="DBQ1" s="158" t="s">
        <v>394</v>
      </c>
      <c r="DBR1" s="159"/>
      <c r="DBS1" s="158" t="s">
        <v>394</v>
      </c>
      <c r="DBT1" s="159"/>
      <c r="DBU1" s="158" t="s">
        <v>394</v>
      </c>
      <c r="DBV1" s="159"/>
      <c r="DBW1" s="158" t="s">
        <v>394</v>
      </c>
      <c r="DBX1" s="159"/>
      <c r="DBY1" s="158" t="s">
        <v>394</v>
      </c>
      <c r="DBZ1" s="159"/>
      <c r="DCA1" s="158" t="s">
        <v>394</v>
      </c>
      <c r="DCB1" s="159"/>
      <c r="DCC1" s="158" t="s">
        <v>394</v>
      </c>
      <c r="DCD1" s="159"/>
      <c r="DCE1" s="158" t="s">
        <v>394</v>
      </c>
      <c r="DCF1" s="159"/>
      <c r="DCG1" s="158" t="s">
        <v>394</v>
      </c>
      <c r="DCH1" s="159"/>
      <c r="DCI1" s="158" t="s">
        <v>394</v>
      </c>
      <c r="DCJ1" s="159"/>
      <c r="DCK1" s="158" t="s">
        <v>394</v>
      </c>
      <c r="DCL1" s="159"/>
      <c r="DCM1" s="158" t="s">
        <v>394</v>
      </c>
      <c r="DCN1" s="159"/>
      <c r="DCO1" s="158" t="s">
        <v>394</v>
      </c>
      <c r="DCP1" s="159"/>
      <c r="DCQ1" s="158" t="s">
        <v>394</v>
      </c>
      <c r="DCR1" s="159"/>
      <c r="DCS1" s="158" t="s">
        <v>394</v>
      </c>
      <c r="DCT1" s="159"/>
      <c r="DCU1" s="158" t="s">
        <v>394</v>
      </c>
      <c r="DCV1" s="159"/>
      <c r="DCW1" s="158" t="s">
        <v>394</v>
      </c>
      <c r="DCX1" s="159"/>
      <c r="DCY1" s="158" t="s">
        <v>394</v>
      </c>
      <c r="DCZ1" s="159"/>
      <c r="DDA1" s="158" t="s">
        <v>394</v>
      </c>
      <c r="DDB1" s="159"/>
      <c r="DDC1" s="158" t="s">
        <v>394</v>
      </c>
      <c r="DDD1" s="159"/>
      <c r="DDE1" s="158" t="s">
        <v>394</v>
      </c>
      <c r="DDF1" s="159"/>
      <c r="DDG1" s="158" t="s">
        <v>394</v>
      </c>
      <c r="DDH1" s="159"/>
      <c r="DDI1" s="158" t="s">
        <v>394</v>
      </c>
      <c r="DDJ1" s="159"/>
      <c r="DDK1" s="158" t="s">
        <v>394</v>
      </c>
      <c r="DDL1" s="159"/>
      <c r="DDM1" s="158" t="s">
        <v>394</v>
      </c>
      <c r="DDN1" s="159"/>
      <c r="DDO1" s="158" t="s">
        <v>394</v>
      </c>
      <c r="DDP1" s="159"/>
      <c r="DDQ1" s="158" t="s">
        <v>394</v>
      </c>
      <c r="DDR1" s="159"/>
      <c r="DDS1" s="158" t="s">
        <v>394</v>
      </c>
      <c r="DDT1" s="159"/>
      <c r="DDU1" s="158" t="s">
        <v>394</v>
      </c>
      <c r="DDV1" s="159"/>
      <c r="DDW1" s="158" t="s">
        <v>394</v>
      </c>
      <c r="DDX1" s="159"/>
      <c r="DDY1" s="158" t="s">
        <v>394</v>
      </c>
      <c r="DDZ1" s="159"/>
      <c r="DEA1" s="158" t="s">
        <v>394</v>
      </c>
      <c r="DEB1" s="159"/>
      <c r="DEC1" s="158" t="s">
        <v>394</v>
      </c>
      <c r="DED1" s="159"/>
      <c r="DEE1" s="158" t="s">
        <v>394</v>
      </c>
      <c r="DEF1" s="159"/>
      <c r="DEG1" s="158" t="s">
        <v>394</v>
      </c>
      <c r="DEH1" s="159"/>
      <c r="DEI1" s="158" t="s">
        <v>394</v>
      </c>
      <c r="DEJ1" s="159"/>
      <c r="DEK1" s="158" t="s">
        <v>394</v>
      </c>
      <c r="DEL1" s="159"/>
      <c r="DEM1" s="158" t="s">
        <v>394</v>
      </c>
      <c r="DEN1" s="159"/>
      <c r="DEO1" s="158" t="s">
        <v>394</v>
      </c>
      <c r="DEP1" s="159"/>
      <c r="DEQ1" s="158" t="s">
        <v>394</v>
      </c>
      <c r="DER1" s="159"/>
      <c r="DES1" s="158" t="s">
        <v>394</v>
      </c>
      <c r="DET1" s="159"/>
      <c r="DEU1" s="158" t="s">
        <v>394</v>
      </c>
      <c r="DEV1" s="159"/>
      <c r="DEW1" s="158" t="s">
        <v>394</v>
      </c>
      <c r="DEX1" s="159"/>
      <c r="DEY1" s="158" t="s">
        <v>394</v>
      </c>
      <c r="DEZ1" s="159"/>
      <c r="DFA1" s="158" t="s">
        <v>394</v>
      </c>
      <c r="DFB1" s="159"/>
      <c r="DFC1" s="158" t="s">
        <v>394</v>
      </c>
      <c r="DFD1" s="159"/>
      <c r="DFE1" s="158" t="s">
        <v>394</v>
      </c>
      <c r="DFF1" s="159"/>
      <c r="DFG1" s="158" t="s">
        <v>394</v>
      </c>
      <c r="DFH1" s="159"/>
      <c r="DFI1" s="158" t="s">
        <v>394</v>
      </c>
      <c r="DFJ1" s="159"/>
      <c r="DFK1" s="158" t="s">
        <v>394</v>
      </c>
      <c r="DFL1" s="159"/>
      <c r="DFM1" s="158" t="s">
        <v>394</v>
      </c>
      <c r="DFN1" s="159"/>
      <c r="DFO1" s="158" t="s">
        <v>394</v>
      </c>
      <c r="DFP1" s="159"/>
      <c r="DFQ1" s="158" t="s">
        <v>394</v>
      </c>
      <c r="DFR1" s="159"/>
      <c r="DFS1" s="158" t="s">
        <v>394</v>
      </c>
      <c r="DFT1" s="159"/>
      <c r="DFU1" s="158" t="s">
        <v>394</v>
      </c>
      <c r="DFV1" s="159"/>
      <c r="DFW1" s="158" t="s">
        <v>394</v>
      </c>
      <c r="DFX1" s="159"/>
      <c r="DFY1" s="158" t="s">
        <v>394</v>
      </c>
      <c r="DFZ1" s="159"/>
      <c r="DGA1" s="158" t="s">
        <v>394</v>
      </c>
      <c r="DGB1" s="159"/>
      <c r="DGC1" s="158" t="s">
        <v>394</v>
      </c>
      <c r="DGD1" s="159"/>
      <c r="DGE1" s="158" t="s">
        <v>394</v>
      </c>
      <c r="DGF1" s="159"/>
      <c r="DGG1" s="158" t="s">
        <v>394</v>
      </c>
      <c r="DGH1" s="159"/>
      <c r="DGI1" s="158" t="s">
        <v>394</v>
      </c>
      <c r="DGJ1" s="159"/>
      <c r="DGK1" s="158" t="s">
        <v>394</v>
      </c>
      <c r="DGL1" s="159"/>
      <c r="DGM1" s="158" t="s">
        <v>394</v>
      </c>
      <c r="DGN1" s="159"/>
      <c r="DGO1" s="158" t="s">
        <v>394</v>
      </c>
      <c r="DGP1" s="159"/>
      <c r="DGQ1" s="158" t="s">
        <v>394</v>
      </c>
      <c r="DGR1" s="159"/>
      <c r="DGS1" s="158" t="s">
        <v>394</v>
      </c>
      <c r="DGT1" s="159"/>
      <c r="DGU1" s="158" t="s">
        <v>394</v>
      </c>
      <c r="DGV1" s="159"/>
      <c r="DGW1" s="158" t="s">
        <v>394</v>
      </c>
      <c r="DGX1" s="159"/>
      <c r="DGY1" s="158" t="s">
        <v>394</v>
      </c>
      <c r="DGZ1" s="159"/>
      <c r="DHA1" s="158" t="s">
        <v>394</v>
      </c>
      <c r="DHB1" s="159"/>
      <c r="DHC1" s="158" t="s">
        <v>394</v>
      </c>
      <c r="DHD1" s="159"/>
      <c r="DHE1" s="158" t="s">
        <v>394</v>
      </c>
      <c r="DHF1" s="159"/>
      <c r="DHG1" s="158" t="s">
        <v>394</v>
      </c>
      <c r="DHH1" s="159"/>
      <c r="DHI1" s="158" t="s">
        <v>394</v>
      </c>
      <c r="DHJ1" s="159"/>
      <c r="DHK1" s="158" t="s">
        <v>394</v>
      </c>
      <c r="DHL1" s="159"/>
      <c r="DHM1" s="158" t="s">
        <v>394</v>
      </c>
      <c r="DHN1" s="159"/>
      <c r="DHO1" s="158" t="s">
        <v>394</v>
      </c>
      <c r="DHP1" s="159"/>
      <c r="DHQ1" s="158" t="s">
        <v>394</v>
      </c>
      <c r="DHR1" s="159"/>
      <c r="DHS1" s="158" t="s">
        <v>394</v>
      </c>
      <c r="DHT1" s="159"/>
      <c r="DHU1" s="158" t="s">
        <v>394</v>
      </c>
      <c r="DHV1" s="159"/>
      <c r="DHW1" s="158" t="s">
        <v>394</v>
      </c>
      <c r="DHX1" s="159"/>
      <c r="DHY1" s="158" t="s">
        <v>394</v>
      </c>
      <c r="DHZ1" s="159"/>
      <c r="DIA1" s="158" t="s">
        <v>394</v>
      </c>
      <c r="DIB1" s="159"/>
      <c r="DIC1" s="158" t="s">
        <v>394</v>
      </c>
      <c r="DID1" s="159"/>
      <c r="DIE1" s="158" t="s">
        <v>394</v>
      </c>
      <c r="DIF1" s="159"/>
      <c r="DIG1" s="158" t="s">
        <v>394</v>
      </c>
      <c r="DIH1" s="159"/>
      <c r="DII1" s="158" t="s">
        <v>394</v>
      </c>
      <c r="DIJ1" s="159"/>
      <c r="DIK1" s="158" t="s">
        <v>394</v>
      </c>
      <c r="DIL1" s="159"/>
      <c r="DIM1" s="158" t="s">
        <v>394</v>
      </c>
      <c r="DIN1" s="159"/>
      <c r="DIO1" s="158" t="s">
        <v>394</v>
      </c>
      <c r="DIP1" s="159"/>
      <c r="DIQ1" s="158" t="s">
        <v>394</v>
      </c>
      <c r="DIR1" s="159"/>
      <c r="DIS1" s="158" t="s">
        <v>394</v>
      </c>
      <c r="DIT1" s="159"/>
      <c r="DIU1" s="158" t="s">
        <v>394</v>
      </c>
      <c r="DIV1" s="159"/>
      <c r="DIW1" s="158" t="s">
        <v>394</v>
      </c>
      <c r="DIX1" s="159"/>
      <c r="DIY1" s="158" t="s">
        <v>394</v>
      </c>
      <c r="DIZ1" s="159"/>
      <c r="DJA1" s="158" t="s">
        <v>394</v>
      </c>
      <c r="DJB1" s="159"/>
      <c r="DJC1" s="158" t="s">
        <v>394</v>
      </c>
      <c r="DJD1" s="159"/>
      <c r="DJE1" s="158" t="s">
        <v>394</v>
      </c>
      <c r="DJF1" s="159"/>
      <c r="DJG1" s="158" t="s">
        <v>394</v>
      </c>
      <c r="DJH1" s="159"/>
      <c r="DJI1" s="158" t="s">
        <v>394</v>
      </c>
      <c r="DJJ1" s="159"/>
      <c r="DJK1" s="158" t="s">
        <v>394</v>
      </c>
      <c r="DJL1" s="159"/>
      <c r="DJM1" s="158" t="s">
        <v>394</v>
      </c>
      <c r="DJN1" s="159"/>
      <c r="DJO1" s="158" t="s">
        <v>394</v>
      </c>
      <c r="DJP1" s="159"/>
      <c r="DJQ1" s="158" t="s">
        <v>394</v>
      </c>
      <c r="DJR1" s="159"/>
      <c r="DJS1" s="158" t="s">
        <v>394</v>
      </c>
      <c r="DJT1" s="159"/>
      <c r="DJU1" s="158" t="s">
        <v>394</v>
      </c>
      <c r="DJV1" s="159"/>
      <c r="DJW1" s="158" t="s">
        <v>394</v>
      </c>
      <c r="DJX1" s="159"/>
      <c r="DJY1" s="158" t="s">
        <v>394</v>
      </c>
      <c r="DJZ1" s="159"/>
      <c r="DKA1" s="158" t="s">
        <v>394</v>
      </c>
      <c r="DKB1" s="159"/>
      <c r="DKC1" s="158" t="s">
        <v>394</v>
      </c>
      <c r="DKD1" s="159"/>
      <c r="DKE1" s="158" t="s">
        <v>394</v>
      </c>
      <c r="DKF1" s="159"/>
      <c r="DKG1" s="158" t="s">
        <v>394</v>
      </c>
      <c r="DKH1" s="159"/>
      <c r="DKI1" s="158" t="s">
        <v>394</v>
      </c>
      <c r="DKJ1" s="159"/>
      <c r="DKK1" s="158" t="s">
        <v>394</v>
      </c>
      <c r="DKL1" s="159"/>
      <c r="DKM1" s="158" t="s">
        <v>394</v>
      </c>
      <c r="DKN1" s="159"/>
      <c r="DKO1" s="158" t="s">
        <v>394</v>
      </c>
      <c r="DKP1" s="159"/>
      <c r="DKQ1" s="158" t="s">
        <v>394</v>
      </c>
      <c r="DKR1" s="159"/>
      <c r="DKS1" s="158" t="s">
        <v>394</v>
      </c>
      <c r="DKT1" s="159"/>
      <c r="DKU1" s="158" t="s">
        <v>394</v>
      </c>
      <c r="DKV1" s="159"/>
      <c r="DKW1" s="158" t="s">
        <v>394</v>
      </c>
      <c r="DKX1" s="159"/>
      <c r="DKY1" s="158" t="s">
        <v>394</v>
      </c>
      <c r="DKZ1" s="159"/>
      <c r="DLA1" s="158" t="s">
        <v>394</v>
      </c>
      <c r="DLB1" s="159"/>
      <c r="DLC1" s="158" t="s">
        <v>394</v>
      </c>
      <c r="DLD1" s="159"/>
      <c r="DLE1" s="158" t="s">
        <v>394</v>
      </c>
      <c r="DLF1" s="159"/>
      <c r="DLG1" s="158" t="s">
        <v>394</v>
      </c>
      <c r="DLH1" s="159"/>
      <c r="DLI1" s="158" t="s">
        <v>394</v>
      </c>
      <c r="DLJ1" s="159"/>
      <c r="DLK1" s="158" t="s">
        <v>394</v>
      </c>
      <c r="DLL1" s="159"/>
      <c r="DLM1" s="158" t="s">
        <v>394</v>
      </c>
      <c r="DLN1" s="159"/>
      <c r="DLO1" s="158" t="s">
        <v>394</v>
      </c>
      <c r="DLP1" s="159"/>
      <c r="DLQ1" s="158" t="s">
        <v>394</v>
      </c>
      <c r="DLR1" s="159"/>
      <c r="DLS1" s="158" t="s">
        <v>394</v>
      </c>
      <c r="DLT1" s="159"/>
      <c r="DLU1" s="158" t="s">
        <v>394</v>
      </c>
      <c r="DLV1" s="159"/>
      <c r="DLW1" s="158" t="s">
        <v>394</v>
      </c>
      <c r="DLX1" s="159"/>
      <c r="DLY1" s="158" t="s">
        <v>394</v>
      </c>
      <c r="DLZ1" s="159"/>
      <c r="DMA1" s="158" t="s">
        <v>394</v>
      </c>
      <c r="DMB1" s="159"/>
      <c r="DMC1" s="158" t="s">
        <v>394</v>
      </c>
      <c r="DMD1" s="159"/>
      <c r="DME1" s="158" t="s">
        <v>394</v>
      </c>
      <c r="DMF1" s="159"/>
      <c r="DMG1" s="158" t="s">
        <v>394</v>
      </c>
      <c r="DMH1" s="159"/>
      <c r="DMI1" s="158" t="s">
        <v>394</v>
      </c>
      <c r="DMJ1" s="159"/>
      <c r="DMK1" s="158" t="s">
        <v>394</v>
      </c>
      <c r="DML1" s="159"/>
      <c r="DMM1" s="158" t="s">
        <v>394</v>
      </c>
      <c r="DMN1" s="159"/>
      <c r="DMO1" s="158" t="s">
        <v>394</v>
      </c>
      <c r="DMP1" s="159"/>
      <c r="DMQ1" s="158" t="s">
        <v>394</v>
      </c>
      <c r="DMR1" s="159"/>
      <c r="DMS1" s="158" t="s">
        <v>394</v>
      </c>
      <c r="DMT1" s="159"/>
      <c r="DMU1" s="158" t="s">
        <v>394</v>
      </c>
      <c r="DMV1" s="159"/>
      <c r="DMW1" s="158" t="s">
        <v>394</v>
      </c>
      <c r="DMX1" s="159"/>
      <c r="DMY1" s="158" t="s">
        <v>394</v>
      </c>
      <c r="DMZ1" s="159"/>
      <c r="DNA1" s="158" t="s">
        <v>394</v>
      </c>
      <c r="DNB1" s="159"/>
      <c r="DNC1" s="158" t="s">
        <v>394</v>
      </c>
      <c r="DND1" s="159"/>
      <c r="DNE1" s="158" t="s">
        <v>394</v>
      </c>
      <c r="DNF1" s="159"/>
      <c r="DNG1" s="158" t="s">
        <v>394</v>
      </c>
      <c r="DNH1" s="159"/>
      <c r="DNI1" s="158" t="s">
        <v>394</v>
      </c>
      <c r="DNJ1" s="159"/>
      <c r="DNK1" s="158" t="s">
        <v>394</v>
      </c>
      <c r="DNL1" s="159"/>
      <c r="DNM1" s="158" t="s">
        <v>394</v>
      </c>
      <c r="DNN1" s="159"/>
      <c r="DNO1" s="158" t="s">
        <v>394</v>
      </c>
      <c r="DNP1" s="159"/>
      <c r="DNQ1" s="158" t="s">
        <v>394</v>
      </c>
      <c r="DNR1" s="159"/>
      <c r="DNS1" s="158" t="s">
        <v>394</v>
      </c>
      <c r="DNT1" s="159"/>
      <c r="DNU1" s="158" t="s">
        <v>394</v>
      </c>
      <c r="DNV1" s="159"/>
      <c r="DNW1" s="158" t="s">
        <v>394</v>
      </c>
      <c r="DNX1" s="159"/>
      <c r="DNY1" s="158" t="s">
        <v>394</v>
      </c>
      <c r="DNZ1" s="159"/>
      <c r="DOA1" s="158" t="s">
        <v>394</v>
      </c>
      <c r="DOB1" s="159"/>
      <c r="DOC1" s="158" t="s">
        <v>394</v>
      </c>
      <c r="DOD1" s="159"/>
      <c r="DOE1" s="158" t="s">
        <v>394</v>
      </c>
      <c r="DOF1" s="159"/>
      <c r="DOG1" s="158" t="s">
        <v>394</v>
      </c>
      <c r="DOH1" s="159"/>
      <c r="DOI1" s="158" t="s">
        <v>394</v>
      </c>
      <c r="DOJ1" s="159"/>
      <c r="DOK1" s="158" t="s">
        <v>394</v>
      </c>
      <c r="DOL1" s="159"/>
      <c r="DOM1" s="158" t="s">
        <v>394</v>
      </c>
      <c r="DON1" s="159"/>
      <c r="DOO1" s="158" t="s">
        <v>394</v>
      </c>
      <c r="DOP1" s="159"/>
      <c r="DOQ1" s="158" t="s">
        <v>394</v>
      </c>
      <c r="DOR1" s="159"/>
      <c r="DOS1" s="158" t="s">
        <v>394</v>
      </c>
      <c r="DOT1" s="159"/>
      <c r="DOU1" s="158" t="s">
        <v>394</v>
      </c>
      <c r="DOV1" s="159"/>
      <c r="DOW1" s="158" t="s">
        <v>394</v>
      </c>
      <c r="DOX1" s="159"/>
      <c r="DOY1" s="158" t="s">
        <v>394</v>
      </c>
      <c r="DOZ1" s="159"/>
      <c r="DPA1" s="158" t="s">
        <v>394</v>
      </c>
      <c r="DPB1" s="159"/>
      <c r="DPC1" s="158" t="s">
        <v>394</v>
      </c>
      <c r="DPD1" s="159"/>
      <c r="DPE1" s="158" t="s">
        <v>394</v>
      </c>
      <c r="DPF1" s="159"/>
      <c r="DPG1" s="158" t="s">
        <v>394</v>
      </c>
      <c r="DPH1" s="159"/>
      <c r="DPI1" s="158" t="s">
        <v>394</v>
      </c>
      <c r="DPJ1" s="159"/>
      <c r="DPK1" s="158" t="s">
        <v>394</v>
      </c>
      <c r="DPL1" s="159"/>
      <c r="DPM1" s="158" t="s">
        <v>394</v>
      </c>
      <c r="DPN1" s="159"/>
      <c r="DPO1" s="158" t="s">
        <v>394</v>
      </c>
      <c r="DPP1" s="159"/>
      <c r="DPQ1" s="158" t="s">
        <v>394</v>
      </c>
      <c r="DPR1" s="159"/>
      <c r="DPS1" s="158" t="s">
        <v>394</v>
      </c>
      <c r="DPT1" s="159"/>
      <c r="DPU1" s="158" t="s">
        <v>394</v>
      </c>
      <c r="DPV1" s="159"/>
      <c r="DPW1" s="158" t="s">
        <v>394</v>
      </c>
      <c r="DPX1" s="159"/>
      <c r="DPY1" s="158" t="s">
        <v>394</v>
      </c>
      <c r="DPZ1" s="159"/>
      <c r="DQA1" s="158" t="s">
        <v>394</v>
      </c>
      <c r="DQB1" s="159"/>
      <c r="DQC1" s="158" t="s">
        <v>394</v>
      </c>
      <c r="DQD1" s="159"/>
      <c r="DQE1" s="158" t="s">
        <v>394</v>
      </c>
      <c r="DQF1" s="159"/>
      <c r="DQG1" s="158" t="s">
        <v>394</v>
      </c>
      <c r="DQH1" s="159"/>
      <c r="DQI1" s="158" t="s">
        <v>394</v>
      </c>
      <c r="DQJ1" s="159"/>
      <c r="DQK1" s="158" t="s">
        <v>394</v>
      </c>
      <c r="DQL1" s="159"/>
      <c r="DQM1" s="158" t="s">
        <v>394</v>
      </c>
      <c r="DQN1" s="159"/>
      <c r="DQO1" s="158" t="s">
        <v>394</v>
      </c>
      <c r="DQP1" s="159"/>
      <c r="DQQ1" s="158" t="s">
        <v>394</v>
      </c>
      <c r="DQR1" s="159"/>
      <c r="DQS1" s="158" t="s">
        <v>394</v>
      </c>
      <c r="DQT1" s="159"/>
      <c r="DQU1" s="158" t="s">
        <v>394</v>
      </c>
      <c r="DQV1" s="159"/>
      <c r="DQW1" s="158" t="s">
        <v>394</v>
      </c>
      <c r="DQX1" s="159"/>
      <c r="DQY1" s="158" t="s">
        <v>394</v>
      </c>
      <c r="DQZ1" s="159"/>
      <c r="DRA1" s="158" t="s">
        <v>394</v>
      </c>
      <c r="DRB1" s="159"/>
      <c r="DRC1" s="158" t="s">
        <v>394</v>
      </c>
      <c r="DRD1" s="159"/>
      <c r="DRE1" s="158" t="s">
        <v>394</v>
      </c>
      <c r="DRF1" s="159"/>
      <c r="DRG1" s="158" t="s">
        <v>394</v>
      </c>
      <c r="DRH1" s="159"/>
      <c r="DRI1" s="158" t="s">
        <v>394</v>
      </c>
      <c r="DRJ1" s="159"/>
      <c r="DRK1" s="158" t="s">
        <v>394</v>
      </c>
      <c r="DRL1" s="159"/>
      <c r="DRM1" s="158" t="s">
        <v>394</v>
      </c>
      <c r="DRN1" s="159"/>
      <c r="DRO1" s="158" t="s">
        <v>394</v>
      </c>
      <c r="DRP1" s="159"/>
      <c r="DRQ1" s="158" t="s">
        <v>394</v>
      </c>
      <c r="DRR1" s="159"/>
      <c r="DRS1" s="158" t="s">
        <v>394</v>
      </c>
      <c r="DRT1" s="159"/>
      <c r="DRU1" s="158" t="s">
        <v>394</v>
      </c>
      <c r="DRV1" s="159"/>
      <c r="DRW1" s="158" t="s">
        <v>394</v>
      </c>
      <c r="DRX1" s="159"/>
      <c r="DRY1" s="158" t="s">
        <v>394</v>
      </c>
      <c r="DRZ1" s="159"/>
      <c r="DSA1" s="158" t="s">
        <v>394</v>
      </c>
      <c r="DSB1" s="159"/>
      <c r="DSC1" s="158" t="s">
        <v>394</v>
      </c>
      <c r="DSD1" s="159"/>
      <c r="DSE1" s="158" t="s">
        <v>394</v>
      </c>
      <c r="DSF1" s="159"/>
      <c r="DSG1" s="158" t="s">
        <v>394</v>
      </c>
      <c r="DSH1" s="159"/>
      <c r="DSI1" s="158" t="s">
        <v>394</v>
      </c>
      <c r="DSJ1" s="159"/>
      <c r="DSK1" s="158" t="s">
        <v>394</v>
      </c>
      <c r="DSL1" s="159"/>
      <c r="DSM1" s="158" t="s">
        <v>394</v>
      </c>
      <c r="DSN1" s="159"/>
      <c r="DSO1" s="158" t="s">
        <v>394</v>
      </c>
      <c r="DSP1" s="159"/>
      <c r="DSQ1" s="158" t="s">
        <v>394</v>
      </c>
      <c r="DSR1" s="159"/>
      <c r="DSS1" s="158" t="s">
        <v>394</v>
      </c>
      <c r="DST1" s="159"/>
      <c r="DSU1" s="158" t="s">
        <v>394</v>
      </c>
      <c r="DSV1" s="159"/>
      <c r="DSW1" s="158" t="s">
        <v>394</v>
      </c>
      <c r="DSX1" s="159"/>
      <c r="DSY1" s="158" t="s">
        <v>394</v>
      </c>
      <c r="DSZ1" s="159"/>
      <c r="DTA1" s="158" t="s">
        <v>394</v>
      </c>
      <c r="DTB1" s="159"/>
      <c r="DTC1" s="158" t="s">
        <v>394</v>
      </c>
      <c r="DTD1" s="159"/>
      <c r="DTE1" s="158" t="s">
        <v>394</v>
      </c>
      <c r="DTF1" s="159"/>
      <c r="DTG1" s="158" t="s">
        <v>394</v>
      </c>
      <c r="DTH1" s="159"/>
      <c r="DTI1" s="158" t="s">
        <v>394</v>
      </c>
      <c r="DTJ1" s="159"/>
      <c r="DTK1" s="158" t="s">
        <v>394</v>
      </c>
      <c r="DTL1" s="159"/>
      <c r="DTM1" s="158" t="s">
        <v>394</v>
      </c>
      <c r="DTN1" s="159"/>
      <c r="DTO1" s="158" t="s">
        <v>394</v>
      </c>
      <c r="DTP1" s="159"/>
      <c r="DTQ1" s="158" t="s">
        <v>394</v>
      </c>
      <c r="DTR1" s="159"/>
      <c r="DTS1" s="158" t="s">
        <v>394</v>
      </c>
      <c r="DTT1" s="159"/>
      <c r="DTU1" s="158" t="s">
        <v>394</v>
      </c>
      <c r="DTV1" s="159"/>
      <c r="DTW1" s="158" t="s">
        <v>394</v>
      </c>
      <c r="DTX1" s="159"/>
      <c r="DTY1" s="158" t="s">
        <v>394</v>
      </c>
      <c r="DTZ1" s="159"/>
      <c r="DUA1" s="158" t="s">
        <v>394</v>
      </c>
      <c r="DUB1" s="159"/>
      <c r="DUC1" s="158" t="s">
        <v>394</v>
      </c>
      <c r="DUD1" s="159"/>
      <c r="DUE1" s="158" t="s">
        <v>394</v>
      </c>
      <c r="DUF1" s="159"/>
      <c r="DUG1" s="158" t="s">
        <v>394</v>
      </c>
      <c r="DUH1" s="159"/>
      <c r="DUI1" s="158" t="s">
        <v>394</v>
      </c>
      <c r="DUJ1" s="159"/>
      <c r="DUK1" s="158" t="s">
        <v>394</v>
      </c>
      <c r="DUL1" s="159"/>
      <c r="DUM1" s="158" t="s">
        <v>394</v>
      </c>
      <c r="DUN1" s="159"/>
      <c r="DUO1" s="158" t="s">
        <v>394</v>
      </c>
      <c r="DUP1" s="159"/>
      <c r="DUQ1" s="158" t="s">
        <v>394</v>
      </c>
      <c r="DUR1" s="159"/>
      <c r="DUS1" s="158" t="s">
        <v>394</v>
      </c>
      <c r="DUT1" s="159"/>
      <c r="DUU1" s="158" t="s">
        <v>394</v>
      </c>
      <c r="DUV1" s="159"/>
      <c r="DUW1" s="158" t="s">
        <v>394</v>
      </c>
      <c r="DUX1" s="159"/>
      <c r="DUY1" s="158" t="s">
        <v>394</v>
      </c>
      <c r="DUZ1" s="159"/>
      <c r="DVA1" s="158" t="s">
        <v>394</v>
      </c>
      <c r="DVB1" s="159"/>
      <c r="DVC1" s="158" t="s">
        <v>394</v>
      </c>
      <c r="DVD1" s="159"/>
      <c r="DVE1" s="158" t="s">
        <v>394</v>
      </c>
      <c r="DVF1" s="159"/>
      <c r="DVG1" s="158" t="s">
        <v>394</v>
      </c>
      <c r="DVH1" s="159"/>
      <c r="DVI1" s="158" t="s">
        <v>394</v>
      </c>
      <c r="DVJ1" s="159"/>
      <c r="DVK1" s="158" t="s">
        <v>394</v>
      </c>
      <c r="DVL1" s="159"/>
      <c r="DVM1" s="158" t="s">
        <v>394</v>
      </c>
      <c r="DVN1" s="159"/>
      <c r="DVO1" s="158" t="s">
        <v>394</v>
      </c>
      <c r="DVP1" s="159"/>
      <c r="DVQ1" s="158" t="s">
        <v>394</v>
      </c>
      <c r="DVR1" s="159"/>
      <c r="DVS1" s="158" t="s">
        <v>394</v>
      </c>
      <c r="DVT1" s="159"/>
      <c r="DVU1" s="158" t="s">
        <v>394</v>
      </c>
      <c r="DVV1" s="159"/>
      <c r="DVW1" s="158" t="s">
        <v>394</v>
      </c>
      <c r="DVX1" s="159"/>
      <c r="DVY1" s="158" t="s">
        <v>394</v>
      </c>
      <c r="DVZ1" s="159"/>
      <c r="DWA1" s="158" t="s">
        <v>394</v>
      </c>
      <c r="DWB1" s="159"/>
      <c r="DWC1" s="158" t="s">
        <v>394</v>
      </c>
      <c r="DWD1" s="159"/>
      <c r="DWE1" s="158" t="s">
        <v>394</v>
      </c>
      <c r="DWF1" s="159"/>
      <c r="DWG1" s="158" t="s">
        <v>394</v>
      </c>
      <c r="DWH1" s="159"/>
      <c r="DWI1" s="158" t="s">
        <v>394</v>
      </c>
      <c r="DWJ1" s="159"/>
      <c r="DWK1" s="158" t="s">
        <v>394</v>
      </c>
      <c r="DWL1" s="159"/>
      <c r="DWM1" s="158" t="s">
        <v>394</v>
      </c>
      <c r="DWN1" s="159"/>
      <c r="DWO1" s="158" t="s">
        <v>394</v>
      </c>
      <c r="DWP1" s="159"/>
      <c r="DWQ1" s="158" t="s">
        <v>394</v>
      </c>
      <c r="DWR1" s="159"/>
      <c r="DWS1" s="158" t="s">
        <v>394</v>
      </c>
      <c r="DWT1" s="159"/>
      <c r="DWU1" s="158" t="s">
        <v>394</v>
      </c>
      <c r="DWV1" s="159"/>
      <c r="DWW1" s="158" t="s">
        <v>394</v>
      </c>
      <c r="DWX1" s="159"/>
      <c r="DWY1" s="158" t="s">
        <v>394</v>
      </c>
      <c r="DWZ1" s="159"/>
      <c r="DXA1" s="158" t="s">
        <v>394</v>
      </c>
      <c r="DXB1" s="159"/>
      <c r="DXC1" s="158" t="s">
        <v>394</v>
      </c>
      <c r="DXD1" s="159"/>
      <c r="DXE1" s="158" t="s">
        <v>394</v>
      </c>
      <c r="DXF1" s="159"/>
      <c r="DXG1" s="158" t="s">
        <v>394</v>
      </c>
      <c r="DXH1" s="159"/>
      <c r="DXI1" s="158" t="s">
        <v>394</v>
      </c>
      <c r="DXJ1" s="159"/>
      <c r="DXK1" s="158" t="s">
        <v>394</v>
      </c>
      <c r="DXL1" s="159"/>
      <c r="DXM1" s="158" t="s">
        <v>394</v>
      </c>
      <c r="DXN1" s="159"/>
      <c r="DXO1" s="158" t="s">
        <v>394</v>
      </c>
      <c r="DXP1" s="159"/>
      <c r="DXQ1" s="158" t="s">
        <v>394</v>
      </c>
      <c r="DXR1" s="159"/>
      <c r="DXS1" s="158" t="s">
        <v>394</v>
      </c>
      <c r="DXT1" s="159"/>
      <c r="DXU1" s="158" t="s">
        <v>394</v>
      </c>
      <c r="DXV1" s="159"/>
      <c r="DXW1" s="158" t="s">
        <v>394</v>
      </c>
      <c r="DXX1" s="159"/>
      <c r="DXY1" s="158" t="s">
        <v>394</v>
      </c>
      <c r="DXZ1" s="159"/>
      <c r="DYA1" s="158" t="s">
        <v>394</v>
      </c>
      <c r="DYB1" s="159"/>
      <c r="DYC1" s="158" t="s">
        <v>394</v>
      </c>
      <c r="DYD1" s="159"/>
      <c r="DYE1" s="158" t="s">
        <v>394</v>
      </c>
      <c r="DYF1" s="159"/>
      <c r="DYG1" s="158" t="s">
        <v>394</v>
      </c>
      <c r="DYH1" s="159"/>
      <c r="DYI1" s="158" t="s">
        <v>394</v>
      </c>
      <c r="DYJ1" s="159"/>
      <c r="DYK1" s="158" t="s">
        <v>394</v>
      </c>
      <c r="DYL1" s="159"/>
      <c r="DYM1" s="158" t="s">
        <v>394</v>
      </c>
      <c r="DYN1" s="159"/>
      <c r="DYO1" s="158" t="s">
        <v>394</v>
      </c>
      <c r="DYP1" s="159"/>
      <c r="DYQ1" s="158" t="s">
        <v>394</v>
      </c>
      <c r="DYR1" s="159"/>
      <c r="DYS1" s="158" t="s">
        <v>394</v>
      </c>
      <c r="DYT1" s="159"/>
      <c r="DYU1" s="158" t="s">
        <v>394</v>
      </c>
      <c r="DYV1" s="159"/>
      <c r="DYW1" s="158" t="s">
        <v>394</v>
      </c>
      <c r="DYX1" s="159"/>
      <c r="DYY1" s="158" t="s">
        <v>394</v>
      </c>
      <c r="DYZ1" s="159"/>
      <c r="DZA1" s="158" t="s">
        <v>394</v>
      </c>
      <c r="DZB1" s="159"/>
      <c r="DZC1" s="158" t="s">
        <v>394</v>
      </c>
      <c r="DZD1" s="159"/>
      <c r="DZE1" s="158" t="s">
        <v>394</v>
      </c>
      <c r="DZF1" s="159"/>
      <c r="DZG1" s="158" t="s">
        <v>394</v>
      </c>
      <c r="DZH1" s="159"/>
      <c r="DZI1" s="158" t="s">
        <v>394</v>
      </c>
      <c r="DZJ1" s="159"/>
      <c r="DZK1" s="158" t="s">
        <v>394</v>
      </c>
      <c r="DZL1" s="159"/>
      <c r="DZM1" s="158" t="s">
        <v>394</v>
      </c>
      <c r="DZN1" s="159"/>
      <c r="DZO1" s="158" t="s">
        <v>394</v>
      </c>
      <c r="DZP1" s="159"/>
      <c r="DZQ1" s="158" t="s">
        <v>394</v>
      </c>
      <c r="DZR1" s="159"/>
      <c r="DZS1" s="158" t="s">
        <v>394</v>
      </c>
      <c r="DZT1" s="159"/>
      <c r="DZU1" s="158" t="s">
        <v>394</v>
      </c>
      <c r="DZV1" s="159"/>
      <c r="DZW1" s="158" t="s">
        <v>394</v>
      </c>
      <c r="DZX1" s="159"/>
      <c r="DZY1" s="158" t="s">
        <v>394</v>
      </c>
      <c r="DZZ1" s="159"/>
      <c r="EAA1" s="158" t="s">
        <v>394</v>
      </c>
      <c r="EAB1" s="159"/>
      <c r="EAC1" s="158" t="s">
        <v>394</v>
      </c>
      <c r="EAD1" s="159"/>
      <c r="EAE1" s="158" t="s">
        <v>394</v>
      </c>
      <c r="EAF1" s="159"/>
      <c r="EAG1" s="158" t="s">
        <v>394</v>
      </c>
      <c r="EAH1" s="159"/>
      <c r="EAI1" s="158" t="s">
        <v>394</v>
      </c>
      <c r="EAJ1" s="159"/>
      <c r="EAK1" s="158" t="s">
        <v>394</v>
      </c>
      <c r="EAL1" s="159"/>
      <c r="EAM1" s="158" t="s">
        <v>394</v>
      </c>
      <c r="EAN1" s="159"/>
      <c r="EAO1" s="158" t="s">
        <v>394</v>
      </c>
      <c r="EAP1" s="159"/>
      <c r="EAQ1" s="158" t="s">
        <v>394</v>
      </c>
      <c r="EAR1" s="159"/>
      <c r="EAS1" s="158" t="s">
        <v>394</v>
      </c>
      <c r="EAT1" s="159"/>
      <c r="EAU1" s="158" t="s">
        <v>394</v>
      </c>
      <c r="EAV1" s="159"/>
      <c r="EAW1" s="158" t="s">
        <v>394</v>
      </c>
      <c r="EAX1" s="159"/>
      <c r="EAY1" s="158" t="s">
        <v>394</v>
      </c>
      <c r="EAZ1" s="159"/>
      <c r="EBA1" s="158" t="s">
        <v>394</v>
      </c>
      <c r="EBB1" s="159"/>
      <c r="EBC1" s="158" t="s">
        <v>394</v>
      </c>
      <c r="EBD1" s="159"/>
      <c r="EBE1" s="158" t="s">
        <v>394</v>
      </c>
      <c r="EBF1" s="159"/>
      <c r="EBG1" s="158" t="s">
        <v>394</v>
      </c>
      <c r="EBH1" s="159"/>
      <c r="EBI1" s="158" t="s">
        <v>394</v>
      </c>
      <c r="EBJ1" s="159"/>
      <c r="EBK1" s="158" t="s">
        <v>394</v>
      </c>
      <c r="EBL1" s="159"/>
      <c r="EBM1" s="158" t="s">
        <v>394</v>
      </c>
      <c r="EBN1" s="159"/>
      <c r="EBO1" s="158" t="s">
        <v>394</v>
      </c>
      <c r="EBP1" s="159"/>
      <c r="EBQ1" s="158" t="s">
        <v>394</v>
      </c>
      <c r="EBR1" s="159"/>
      <c r="EBS1" s="158" t="s">
        <v>394</v>
      </c>
      <c r="EBT1" s="159"/>
      <c r="EBU1" s="158" t="s">
        <v>394</v>
      </c>
      <c r="EBV1" s="159"/>
      <c r="EBW1" s="158" t="s">
        <v>394</v>
      </c>
      <c r="EBX1" s="159"/>
      <c r="EBY1" s="158" t="s">
        <v>394</v>
      </c>
      <c r="EBZ1" s="159"/>
      <c r="ECA1" s="158" t="s">
        <v>394</v>
      </c>
      <c r="ECB1" s="159"/>
      <c r="ECC1" s="158" t="s">
        <v>394</v>
      </c>
      <c r="ECD1" s="159"/>
      <c r="ECE1" s="158" t="s">
        <v>394</v>
      </c>
      <c r="ECF1" s="159"/>
      <c r="ECG1" s="158" t="s">
        <v>394</v>
      </c>
      <c r="ECH1" s="159"/>
      <c r="ECI1" s="158" t="s">
        <v>394</v>
      </c>
      <c r="ECJ1" s="159"/>
      <c r="ECK1" s="158" t="s">
        <v>394</v>
      </c>
      <c r="ECL1" s="159"/>
      <c r="ECM1" s="158" t="s">
        <v>394</v>
      </c>
      <c r="ECN1" s="159"/>
      <c r="ECO1" s="158" t="s">
        <v>394</v>
      </c>
      <c r="ECP1" s="159"/>
      <c r="ECQ1" s="158" t="s">
        <v>394</v>
      </c>
      <c r="ECR1" s="159"/>
      <c r="ECS1" s="158" t="s">
        <v>394</v>
      </c>
      <c r="ECT1" s="159"/>
      <c r="ECU1" s="158" t="s">
        <v>394</v>
      </c>
      <c r="ECV1" s="159"/>
      <c r="ECW1" s="158" t="s">
        <v>394</v>
      </c>
      <c r="ECX1" s="159"/>
      <c r="ECY1" s="158" t="s">
        <v>394</v>
      </c>
      <c r="ECZ1" s="159"/>
      <c r="EDA1" s="158" t="s">
        <v>394</v>
      </c>
      <c r="EDB1" s="159"/>
      <c r="EDC1" s="158" t="s">
        <v>394</v>
      </c>
      <c r="EDD1" s="159"/>
      <c r="EDE1" s="158" t="s">
        <v>394</v>
      </c>
      <c r="EDF1" s="159"/>
      <c r="EDG1" s="158" t="s">
        <v>394</v>
      </c>
      <c r="EDH1" s="159"/>
      <c r="EDI1" s="158" t="s">
        <v>394</v>
      </c>
      <c r="EDJ1" s="159"/>
      <c r="EDK1" s="158" t="s">
        <v>394</v>
      </c>
      <c r="EDL1" s="159"/>
      <c r="EDM1" s="158" t="s">
        <v>394</v>
      </c>
      <c r="EDN1" s="159"/>
      <c r="EDO1" s="158" t="s">
        <v>394</v>
      </c>
      <c r="EDP1" s="159"/>
      <c r="EDQ1" s="158" t="s">
        <v>394</v>
      </c>
      <c r="EDR1" s="159"/>
      <c r="EDS1" s="158" t="s">
        <v>394</v>
      </c>
      <c r="EDT1" s="159"/>
      <c r="EDU1" s="158" t="s">
        <v>394</v>
      </c>
      <c r="EDV1" s="159"/>
      <c r="EDW1" s="158" t="s">
        <v>394</v>
      </c>
      <c r="EDX1" s="159"/>
      <c r="EDY1" s="158" t="s">
        <v>394</v>
      </c>
      <c r="EDZ1" s="159"/>
      <c r="EEA1" s="158" t="s">
        <v>394</v>
      </c>
      <c r="EEB1" s="159"/>
      <c r="EEC1" s="158" t="s">
        <v>394</v>
      </c>
      <c r="EED1" s="159"/>
      <c r="EEE1" s="158" t="s">
        <v>394</v>
      </c>
      <c r="EEF1" s="159"/>
      <c r="EEG1" s="158" t="s">
        <v>394</v>
      </c>
      <c r="EEH1" s="159"/>
      <c r="EEI1" s="158" t="s">
        <v>394</v>
      </c>
      <c r="EEJ1" s="159"/>
      <c r="EEK1" s="158" t="s">
        <v>394</v>
      </c>
      <c r="EEL1" s="159"/>
      <c r="EEM1" s="158" t="s">
        <v>394</v>
      </c>
      <c r="EEN1" s="159"/>
      <c r="EEO1" s="158" t="s">
        <v>394</v>
      </c>
      <c r="EEP1" s="159"/>
      <c r="EEQ1" s="158" t="s">
        <v>394</v>
      </c>
      <c r="EER1" s="159"/>
      <c r="EES1" s="158" t="s">
        <v>394</v>
      </c>
      <c r="EET1" s="159"/>
      <c r="EEU1" s="158" t="s">
        <v>394</v>
      </c>
      <c r="EEV1" s="159"/>
      <c r="EEW1" s="158" t="s">
        <v>394</v>
      </c>
      <c r="EEX1" s="159"/>
      <c r="EEY1" s="158" t="s">
        <v>394</v>
      </c>
      <c r="EEZ1" s="159"/>
      <c r="EFA1" s="158" t="s">
        <v>394</v>
      </c>
      <c r="EFB1" s="159"/>
      <c r="EFC1" s="158" t="s">
        <v>394</v>
      </c>
      <c r="EFD1" s="159"/>
      <c r="EFE1" s="158" t="s">
        <v>394</v>
      </c>
      <c r="EFF1" s="159"/>
      <c r="EFG1" s="158" t="s">
        <v>394</v>
      </c>
      <c r="EFH1" s="159"/>
      <c r="EFI1" s="158" t="s">
        <v>394</v>
      </c>
      <c r="EFJ1" s="159"/>
      <c r="EFK1" s="158" t="s">
        <v>394</v>
      </c>
      <c r="EFL1" s="159"/>
      <c r="EFM1" s="158" t="s">
        <v>394</v>
      </c>
      <c r="EFN1" s="159"/>
      <c r="EFO1" s="158" t="s">
        <v>394</v>
      </c>
      <c r="EFP1" s="159"/>
      <c r="EFQ1" s="158" t="s">
        <v>394</v>
      </c>
      <c r="EFR1" s="159"/>
      <c r="EFS1" s="158" t="s">
        <v>394</v>
      </c>
      <c r="EFT1" s="159"/>
      <c r="EFU1" s="158" t="s">
        <v>394</v>
      </c>
      <c r="EFV1" s="159"/>
      <c r="EFW1" s="158" t="s">
        <v>394</v>
      </c>
      <c r="EFX1" s="159"/>
      <c r="EFY1" s="158" t="s">
        <v>394</v>
      </c>
      <c r="EFZ1" s="159"/>
      <c r="EGA1" s="158" t="s">
        <v>394</v>
      </c>
      <c r="EGB1" s="159"/>
      <c r="EGC1" s="158" t="s">
        <v>394</v>
      </c>
      <c r="EGD1" s="159"/>
      <c r="EGE1" s="158" t="s">
        <v>394</v>
      </c>
      <c r="EGF1" s="159"/>
      <c r="EGG1" s="158" t="s">
        <v>394</v>
      </c>
      <c r="EGH1" s="159"/>
      <c r="EGI1" s="158" t="s">
        <v>394</v>
      </c>
      <c r="EGJ1" s="159"/>
      <c r="EGK1" s="158" t="s">
        <v>394</v>
      </c>
      <c r="EGL1" s="159"/>
      <c r="EGM1" s="158" t="s">
        <v>394</v>
      </c>
      <c r="EGN1" s="159"/>
      <c r="EGO1" s="158" t="s">
        <v>394</v>
      </c>
      <c r="EGP1" s="159"/>
      <c r="EGQ1" s="158" t="s">
        <v>394</v>
      </c>
      <c r="EGR1" s="159"/>
      <c r="EGS1" s="158" t="s">
        <v>394</v>
      </c>
      <c r="EGT1" s="159"/>
      <c r="EGU1" s="158" t="s">
        <v>394</v>
      </c>
      <c r="EGV1" s="159"/>
      <c r="EGW1" s="158" t="s">
        <v>394</v>
      </c>
      <c r="EGX1" s="159"/>
      <c r="EGY1" s="158" t="s">
        <v>394</v>
      </c>
      <c r="EGZ1" s="159"/>
      <c r="EHA1" s="158" t="s">
        <v>394</v>
      </c>
      <c r="EHB1" s="159"/>
      <c r="EHC1" s="158" t="s">
        <v>394</v>
      </c>
      <c r="EHD1" s="159"/>
      <c r="EHE1" s="158" t="s">
        <v>394</v>
      </c>
      <c r="EHF1" s="159"/>
      <c r="EHG1" s="158" t="s">
        <v>394</v>
      </c>
      <c r="EHH1" s="159"/>
      <c r="EHI1" s="158" t="s">
        <v>394</v>
      </c>
      <c r="EHJ1" s="159"/>
      <c r="EHK1" s="158" t="s">
        <v>394</v>
      </c>
      <c r="EHL1" s="159"/>
      <c r="EHM1" s="158" t="s">
        <v>394</v>
      </c>
      <c r="EHN1" s="159"/>
      <c r="EHO1" s="158" t="s">
        <v>394</v>
      </c>
      <c r="EHP1" s="159"/>
      <c r="EHQ1" s="158" t="s">
        <v>394</v>
      </c>
      <c r="EHR1" s="159"/>
      <c r="EHS1" s="158" t="s">
        <v>394</v>
      </c>
      <c r="EHT1" s="159"/>
      <c r="EHU1" s="158" t="s">
        <v>394</v>
      </c>
      <c r="EHV1" s="159"/>
      <c r="EHW1" s="158" t="s">
        <v>394</v>
      </c>
      <c r="EHX1" s="159"/>
      <c r="EHY1" s="158" t="s">
        <v>394</v>
      </c>
      <c r="EHZ1" s="159"/>
      <c r="EIA1" s="158" t="s">
        <v>394</v>
      </c>
      <c r="EIB1" s="159"/>
      <c r="EIC1" s="158" t="s">
        <v>394</v>
      </c>
      <c r="EID1" s="159"/>
      <c r="EIE1" s="158" t="s">
        <v>394</v>
      </c>
      <c r="EIF1" s="159"/>
      <c r="EIG1" s="158" t="s">
        <v>394</v>
      </c>
      <c r="EIH1" s="159"/>
      <c r="EII1" s="158" t="s">
        <v>394</v>
      </c>
      <c r="EIJ1" s="159"/>
      <c r="EIK1" s="158" t="s">
        <v>394</v>
      </c>
      <c r="EIL1" s="159"/>
      <c r="EIM1" s="158" t="s">
        <v>394</v>
      </c>
      <c r="EIN1" s="159"/>
      <c r="EIO1" s="158" t="s">
        <v>394</v>
      </c>
      <c r="EIP1" s="159"/>
      <c r="EIQ1" s="158" t="s">
        <v>394</v>
      </c>
      <c r="EIR1" s="159"/>
      <c r="EIS1" s="158" t="s">
        <v>394</v>
      </c>
      <c r="EIT1" s="159"/>
      <c r="EIU1" s="158" t="s">
        <v>394</v>
      </c>
      <c r="EIV1" s="159"/>
      <c r="EIW1" s="158" t="s">
        <v>394</v>
      </c>
      <c r="EIX1" s="159"/>
      <c r="EIY1" s="158" t="s">
        <v>394</v>
      </c>
      <c r="EIZ1" s="159"/>
      <c r="EJA1" s="158" t="s">
        <v>394</v>
      </c>
      <c r="EJB1" s="159"/>
      <c r="EJC1" s="158" t="s">
        <v>394</v>
      </c>
      <c r="EJD1" s="159"/>
      <c r="EJE1" s="158" t="s">
        <v>394</v>
      </c>
      <c r="EJF1" s="159"/>
      <c r="EJG1" s="158" t="s">
        <v>394</v>
      </c>
      <c r="EJH1" s="159"/>
      <c r="EJI1" s="158" t="s">
        <v>394</v>
      </c>
      <c r="EJJ1" s="159"/>
      <c r="EJK1" s="158" t="s">
        <v>394</v>
      </c>
      <c r="EJL1" s="159"/>
      <c r="EJM1" s="158" t="s">
        <v>394</v>
      </c>
      <c r="EJN1" s="159"/>
      <c r="EJO1" s="158" t="s">
        <v>394</v>
      </c>
      <c r="EJP1" s="159"/>
      <c r="EJQ1" s="158" t="s">
        <v>394</v>
      </c>
      <c r="EJR1" s="159"/>
      <c r="EJS1" s="158" t="s">
        <v>394</v>
      </c>
      <c r="EJT1" s="159"/>
      <c r="EJU1" s="158" t="s">
        <v>394</v>
      </c>
      <c r="EJV1" s="159"/>
      <c r="EJW1" s="158" t="s">
        <v>394</v>
      </c>
      <c r="EJX1" s="159"/>
      <c r="EJY1" s="158" t="s">
        <v>394</v>
      </c>
      <c r="EJZ1" s="159"/>
      <c r="EKA1" s="158" t="s">
        <v>394</v>
      </c>
      <c r="EKB1" s="159"/>
      <c r="EKC1" s="158" t="s">
        <v>394</v>
      </c>
      <c r="EKD1" s="159"/>
      <c r="EKE1" s="158" t="s">
        <v>394</v>
      </c>
      <c r="EKF1" s="159"/>
      <c r="EKG1" s="158" t="s">
        <v>394</v>
      </c>
      <c r="EKH1" s="159"/>
      <c r="EKI1" s="158" t="s">
        <v>394</v>
      </c>
      <c r="EKJ1" s="159"/>
      <c r="EKK1" s="158" t="s">
        <v>394</v>
      </c>
      <c r="EKL1" s="159"/>
      <c r="EKM1" s="158" t="s">
        <v>394</v>
      </c>
      <c r="EKN1" s="159"/>
      <c r="EKO1" s="158" t="s">
        <v>394</v>
      </c>
      <c r="EKP1" s="159"/>
      <c r="EKQ1" s="158" t="s">
        <v>394</v>
      </c>
      <c r="EKR1" s="159"/>
      <c r="EKS1" s="158" t="s">
        <v>394</v>
      </c>
      <c r="EKT1" s="159"/>
      <c r="EKU1" s="158" t="s">
        <v>394</v>
      </c>
      <c r="EKV1" s="159"/>
      <c r="EKW1" s="158" t="s">
        <v>394</v>
      </c>
      <c r="EKX1" s="159"/>
      <c r="EKY1" s="158" t="s">
        <v>394</v>
      </c>
      <c r="EKZ1" s="159"/>
      <c r="ELA1" s="158" t="s">
        <v>394</v>
      </c>
      <c r="ELB1" s="159"/>
      <c r="ELC1" s="158" t="s">
        <v>394</v>
      </c>
      <c r="ELD1" s="159"/>
      <c r="ELE1" s="158" t="s">
        <v>394</v>
      </c>
      <c r="ELF1" s="159"/>
      <c r="ELG1" s="158" t="s">
        <v>394</v>
      </c>
      <c r="ELH1" s="159"/>
      <c r="ELI1" s="158" t="s">
        <v>394</v>
      </c>
      <c r="ELJ1" s="159"/>
      <c r="ELK1" s="158" t="s">
        <v>394</v>
      </c>
      <c r="ELL1" s="159"/>
      <c r="ELM1" s="158" t="s">
        <v>394</v>
      </c>
      <c r="ELN1" s="159"/>
      <c r="ELO1" s="158" t="s">
        <v>394</v>
      </c>
      <c r="ELP1" s="159"/>
      <c r="ELQ1" s="158" t="s">
        <v>394</v>
      </c>
      <c r="ELR1" s="159"/>
      <c r="ELS1" s="158" t="s">
        <v>394</v>
      </c>
      <c r="ELT1" s="159"/>
      <c r="ELU1" s="158" t="s">
        <v>394</v>
      </c>
      <c r="ELV1" s="159"/>
      <c r="ELW1" s="158" t="s">
        <v>394</v>
      </c>
      <c r="ELX1" s="159"/>
      <c r="ELY1" s="158" t="s">
        <v>394</v>
      </c>
      <c r="ELZ1" s="159"/>
      <c r="EMA1" s="158" t="s">
        <v>394</v>
      </c>
      <c r="EMB1" s="159"/>
      <c r="EMC1" s="158" t="s">
        <v>394</v>
      </c>
      <c r="EMD1" s="159"/>
      <c r="EME1" s="158" t="s">
        <v>394</v>
      </c>
      <c r="EMF1" s="159"/>
      <c r="EMG1" s="158" t="s">
        <v>394</v>
      </c>
      <c r="EMH1" s="159"/>
      <c r="EMI1" s="158" t="s">
        <v>394</v>
      </c>
      <c r="EMJ1" s="159"/>
      <c r="EMK1" s="158" t="s">
        <v>394</v>
      </c>
      <c r="EML1" s="159"/>
      <c r="EMM1" s="158" t="s">
        <v>394</v>
      </c>
      <c r="EMN1" s="159"/>
      <c r="EMO1" s="158" t="s">
        <v>394</v>
      </c>
      <c r="EMP1" s="159"/>
      <c r="EMQ1" s="158" t="s">
        <v>394</v>
      </c>
      <c r="EMR1" s="159"/>
      <c r="EMS1" s="158" t="s">
        <v>394</v>
      </c>
      <c r="EMT1" s="159"/>
      <c r="EMU1" s="158" t="s">
        <v>394</v>
      </c>
      <c r="EMV1" s="159"/>
      <c r="EMW1" s="158" t="s">
        <v>394</v>
      </c>
      <c r="EMX1" s="159"/>
      <c r="EMY1" s="158" t="s">
        <v>394</v>
      </c>
      <c r="EMZ1" s="159"/>
      <c r="ENA1" s="158" t="s">
        <v>394</v>
      </c>
      <c r="ENB1" s="159"/>
      <c r="ENC1" s="158" t="s">
        <v>394</v>
      </c>
      <c r="END1" s="159"/>
      <c r="ENE1" s="158" t="s">
        <v>394</v>
      </c>
      <c r="ENF1" s="159"/>
      <c r="ENG1" s="158" t="s">
        <v>394</v>
      </c>
      <c r="ENH1" s="159"/>
      <c r="ENI1" s="158" t="s">
        <v>394</v>
      </c>
      <c r="ENJ1" s="159"/>
      <c r="ENK1" s="158" t="s">
        <v>394</v>
      </c>
      <c r="ENL1" s="159"/>
      <c r="ENM1" s="158" t="s">
        <v>394</v>
      </c>
      <c r="ENN1" s="159"/>
      <c r="ENO1" s="158" t="s">
        <v>394</v>
      </c>
      <c r="ENP1" s="159"/>
      <c r="ENQ1" s="158" t="s">
        <v>394</v>
      </c>
      <c r="ENR1" s="159"/>
      <c r="ENS1" s="158" t="s">
        <v>394</v>
      </c>
      <c r="ENT1" s="159"/>
      <c r="ENU1" s="158" t="s">
        <v>394</v>
      </c>
      <c r="ENV1" s="159"/>
      <c r="ENW1" s="158" t="s">
        <v>394</v>
      </c>
      <c r="ENX1" s="159"/>
      <c r="ENY1" s="158" t="s">
        <v>394</v>
      </c>
      <c r="ENZ1" s="159"/>
      <c r="EOA1" s="158" t="s">
        <v>394</v>
      </c>
      <c r="EOB1" s="159"/>
      <c r="EOC1" s="158" t="s">
        <v>394</v>
      </c>
      <c r="EOD1" s="159"/>
      <c r="EOE1" s="158" t="s">
        <v>394</v>
      </c>
      <c r="EOF1" s="159"/>
      <c r="EOG1" s="158" t="s">
        <v>394</v>
      </c>
      <c r="EOH1" s="159"/>
      <c r="EOI1" s="158" t="s">
        <v>394</v>
      </c>
      <c r="EOJ1" s="159"/>
      <c r="EOK1" s="158" t="s">
        <v>394</v>
      </c>
      <c r="EOL1" s="159"/>
      <c r="EOM1" s="158" t="s">
        <v>394</v>
      </c>
      <c r="EON1" s="159"/>
      <c r="EOO1" s="158" t="s">
        <v>394</v>
      </c>
      <c r="EOP1" s="159"/>
      <c r="EOQ1" s="158" t="s">
        <v>394</v>
      </c>
      <c r="EOR1" s="159"/>
      <c r="EOS1" s="158" t="s">
        <v>394</v>
      </c>
      <c r="EOT1" s="159"/>
      <c r="EOU1" s="158" t="s">
        <v>394</v>
      </c>
      <c r="EOV1" s="159"/>
      <c r="EOW1" s="158" t="s">
        <v>394</v>
      </c>
      <c r="EOX1" s="159"/>
      <c r="EOY1" s="158" t="s">
        <v>394</v>
      </c>
      <c r="EOZ1" s="159"/>
      <c r="EPA1" s="158" t="s">
        <v>394</v>
      </c>
      <c r="EPB1" s="159"/>
      <c r="EPC1" s="158" t="s">
        <v>394</v>
      </c>
      <c r="EPD1" s="159"/>
      <c r="EPE1" s="158" t="s">
        <v>394</v>
      </c>
      <c r="EPF1" s="159"/>
      <c r="EPG1" s="158" t="s">
        <v>394</v>
      </c>
      <c r="EPH1" s="159"/>
      <c r="EPI1" s="158" t="s">
        <v>394</v>
      </c>
      <c r="EPJ1" s="159"/>
      <c r="EPK1" s="158" t="s">
        <v>394</v>
      </c>
      <c r="EPL1" s="159"/>
      <c r="EPM1" s="158" t="s">
        <v>394</v>
      </c>
      <c r="EPN1" s="159"/>
      <c r="EPO1" s="158" t="s">
        <v>394</v>
      </c>
      <c r="EPP1" s="159"/>
      <c r="EPQ1" s="158" t="s">
        <v>394</v>
      </c>
      <c r="EPR1" s="159"/>
      <c r="EPS1" s="158" t="s">
        <v>394</v>
      </c>
      <c r="EPT1" s="159"/>
      <c r="EPU1" s="158" t="s">
        <v>394</v>
      </c>
      <c r="EPV1" s="159"/>
      <c r="EPW1" s="158" t="s">
        <v>394</v>
      </c>
      <c r="EPX1" s="159"/>
      <c r="EPY1" s="158" t="s">
        <v>394</v>
      </c>
      <c r="EPZ1" s="159"/>
      <c r="EQA1" s="158" t="s">
        <v>394</v>
      </c>
      <c r="EQB1" s="159"/>
      <c r="EQC1" s="158" t="s">
        <v>394</v>
      </c>
      <c r="EQD1" s="159"/>
      <c r="EQE1" s="158" t="s">
        <v>394</v>
      </c>
      <c r="EQF1" s="159"/>
      <c r="EQG1" s="158" t="s">
        <v>394</v>
      </c>
      <c r="EQH1" s="159"/>
      <c r="EQI1" s="158" t="s">
        <v>394</v>
      </c>
      <c r="EQJ1" s="159"/>
      <c r="EQK1" s="158" t="s">
        <v>394</v>
      </c>
      <c r="EQL1" s="159"/>
      <c r="EQM1" s="158" t="s">
        <v>394</v>
      </c>
      <c r="EQN1" s="159"/>
      <c r="EQO1" s="158" t="s">
        <v>394</v>
      </c>
      <c r="EQP1" s="159"/>
      <c r="EQQ1" s="158" t="s">
        <v>394</v>
      </c>
      <c r="EQR1" s="159"/>
      <c r="EQS1" s="158" t="s">
        <v>394</v>
      </c>
      <c r="EQT1" s="159"/>
      <c r="EQU1" s="158" t="s">
        <v>394</v>
      </c>
      <c r="EQV1" s="159"/>
      <c r="EQW1" s="158" t="s">
        <v>394</v>
      </c>
      <c r="EQX1" s="159"/>
      <c r="EQY1" s="158" t="s">
        <v>394</v>
      </c>
      <c r="EQZ1" s="159"/>
      <c r="ERA1" s="158" t="s">
        <v>394</v>
      </c>
      <c r="ERB1" s="159"/>
      <c r="ERC1" s="158" t="s">
        <v>394</v>
      </c>
      <c r="ERD1" s="159"/>
      <c r="ERE1" s="158" t="s">
        <v>394</v>
      </c>
      <c r="ERF1" s="159"/>
      <c r="ERG1" s="158" t="s">
        <v>394</v>
      </c>
      <c r="ERH1" s="159"/>
      <c r="ERI1" s="158" t="s">
        <v>394</v>
      </c>
      <c r="ERJ1" s="159"/>
      <c r="ERK1" s="158" t="s">
        <v>394</v>
      </c>
      <c r="ERL1" s="159"/>
      <c r="ERM1" s="158" t="s">
        <v>394</v>
      </c>
      <c r="ERN1" s="159"/>
      <c r="ERO1" s="158" t="s">
        <v>394</v>
      </c>
      <c r="ERP1" s="159"/>
      <c r="ERQ1" s="158" t="s">
        <v>394</v>
      </c>
      <c r="ERR1" s="159"/>
      <c r="ERS1" s="158" t="s">
        <v>394</v>
      </c>
      <c r="ERT1" s="159"/>
      <c r="ERU1" s="158" t="s">
        <v>394</v>
      </c>
      <c r="ERV1" s="159"/>
      <c r="ERW1" s="158" t="s">
        <v>394</v>
      </c>
      <c r="ERX1" s="159"/>
      <c r="ERY1" s="158" t="s">
        <v>394</v>
      </c>
      <c r="ERZ1" s="159"/>
      <c r="ESA1" s="158" t="s">
        <v>394</v>
      </c>
      <c r="ESB1" s="159"/>
      <c r="ESC1" s="158" t="s">
        <v>394</v>
      </c>
      <c r="ESD1" s="159"/>
      <c r="ESE1" s="158" t="s">
        <v>394</v>
      </c>
      <c r="ESF1" s="159"/>
      <c r="ESG1" s="158" t="s">
        <v>394</v>
      </c>
      <c r="ESH1" s="159"/>
      <c r="ESI1" s="158" t="s">
        <v>394</v>
      </c>
      <c r="ESJ1" s="159"/>
      <c r="ESK1" s="158" t="s">
        <v>394</v>
      </c>
      <c r="ESL1" s="159"/>
      <c r="ESM1" s="158" t="s">
        <v>394</v>
      </c>
      <c r="ESN1" s="159"/>
      <c r="ESO1" s="158" t="s">
        <v>394</v>
      </c>
      <c r="ESP1" s="159"/>
      <c r="ESQ1" s="158" t="s">
        <v>394</v>
      </c>
      <c r="ESR1" s="159"/>
      <c r="ESS1" s="158" t="s">
        <v>394</v>
      </c>
      <c r="EST1" s="159"/>
      <c r="ESU1" s="158" t="s">
        <v>394</v>
      </c>
      <c r="ESV1" s="159"/>
      <c r="ESW1" s="158" t="s">
        <v>394</v>
      </c>
      <c r="ESX1" s="159"/>
      <c r="ESY1" s="158" t="s">
        <v>394</v>
      </c>
      <c r="ESZ1" s="159"/>
      <c r="ETA1" s="158" t="s">
        <v>394</v>
      </c>
      <c r="ETB1" s="159"/>
      <c r="ETC1" s="158" t="s">
        <v>394</v>
      </c>
      <c r="ETD1" s="159"/>
      <c r="ETE1" s="158" t="s">
        <v>394</v>
      </c>
      <c r="ETF1" s="159"/>
      <c r="ETG1" s="158" t="s">
        <v>394</v>
      </c>
      <c r="ETH1" s="159"/>
      <c r="ETI1" s="158" t="s">
        <v>394</v>
      </c>
      <c r="ETJ1" s="159"/>
      <c r="ETK1" s="158" t="s">
        <v>394</v>
      </c>
      <c r="ETL1" s="159"/>
      <c r="ETM1" s="158" t="s">
        <v>394</v>
      </c>
      <c r="ETN1" s="159"/>
      <c r="ETO1" s="158" t="s">
        <v>394</v>
      </c>
      <c r="ETP1" s="159"/>
      <c r="ETQ1" s="158" t="s">
        <v>394</v>
      </c>
      <c r="ETR1" s="159"/>
      <c r="ETS1" s="158" t="s">
        <v>394</v>
      </c>
      <c r="ETT1" s="159"/>
      <c r="ETU1" s="158" t="s">
        <v>394</v>
      </c>
      <c r="ETV1" s="159"/>
      <c r="ETW1" s="158" t="s">
        <v>394</v>
      </c>
      <c r="ETX1" s="159"/>
      <c r="ETY1" s="158" t="s">
        <v>394</v>
      </c>
      <c r="ETZ1" s="159"/>
      <c r="EUA1" s="158" t="s">
        <v>394</v>
      </c>
      <c r="EUB1" s="159"/>
      <c r="EUC1" s="158" t="s">
        <v>394</v>
      </c>
      <c r="EUD1" s="159"/>
      <c r="EUE1" s="158" t="s">
        <v>394</v>
      </c>
      <c r="EUF1" s="159"/>
      <c r="EUG1" s="158" t="s">
        <v>394</v>
      </c>
      <c r="EUH1" s="159"/>
      <c r="EUI1" s="158" t="s">
        <v>394</v>
      </c>
      <c r="EUJ1" s="159"/>
      <c r="EUK1" s="158" t="s">
        <v>394</v>
      </c>
      <c r="EUL1" s="159"/>
      <c r="EUM1" s="158" t="s">
        <v>394</v>
      </c>
      <c r="EUN1" s="159"/>
      <c r="EUO1" s="158" t="s">
        <v>394</v>
      </c>
      <c r="EUP1" s="159"/>
      <c r="EUQ1" s="158" t="s">
        <v>394</v>
      </c>
      <c r="EUR1" s="159"/>
      <c r="EUS1" s="158" t="s">
        <v>394</v>
      </c>
      <c r="EUT1" s="159"/>
      <c r="EUU1" s="158" t="s">
        <v>394</v>
      </c>
      <c r="EUV1" s="159"/>
      <c r="EUW1" s="158" t="s">
        <v>394</v>
      </c>
      <c r="EUX1" s="159"/>
      <c r="EUY1" s="158" t="s">
        <v>394</v>
      </c>
      <c r="EUZ1" s="159"/>
      <c r="EVA1" s="158" t="s">
        <v>394</v>
      </c>
      <c r="EVB1" s="159"/>
      <c r="EVC1" s="158" t="s">
        <v>394</v>
      </c>
      <c r="EVD1" s="159"/>
      <c r="EVE1" s="158" t="s">
        <v>394</v>
      </c>
      <c r="EVF1" s="159"/>
      <c r="EVG1" s="158" t="s">
        <v>394</v>
      </c>
      <c r="EVH1" s="159"/>
      <c r="EVI1" s="158" t="s">
        <v>394</v>
      </c>
      <c r="EVJ1" s="159"/>
      <c r="EVK1" s="158" t="s">
        <v>394</v>
      </c>
      <c r="EVL1" s="159"/>
      <c r="EVM1" s="158" t="s">
        <v>394</v>
      </c>
      <c r="EVN1" s="159"/>
      <c r="EVO1" s="158" t="s">
        <v>394</v>
      </c>
      <c r="EVP1" s="159"/>
      <c r="EVQ1" s="158" t="s">
        <v>394</v>
      </c>
      <c r="EVR1" s="159"/>
      <c r="EVS1" s="158" t="s">
        <v>394</v>
      </c>
      <c r="EVT1" s="159"/>
      <c r="EVU1" s="158" t="s">
        <v>394</v>
      </c>
      <c r="EVV1" s="159"/>
      <c r="EVW1" s="158" t="s">
        <v>394</v>
      </c>
      <c r="EVX1" s="159"/>
      <c r="EVY1" s="158" t="s">
        <v>394</v>
      </c>
      <c r="EVZ1" s="159"/>
      <c r="EWA1" s="158" t="s">
        <v>394</v>
      </c>
      <c r="EWB1" s="159"/>
      <c r="EWC1" s="158" t="s">
        <v>394</v>
      </c>
      <c r="EWD1" s="159"/>
      <c r="EWE1" s="158" t="s">
        <v>394</v>
      </c>
      <c r="EWF1" s="159"/>
      <c r="EWG1" s="158" t="s">
        <v>394</v>
      </c>
      <c r="EWH1" s="159"/>
      <c r="EWI1" s="158" t="s">
        <v>394</v>
      </c>
      <c r="EWJ1" s="159"/>
      <c r="EWK1" s="158" t="s">
        <v>394</v>
      </c>
      <c r="EWL1" s="159"/>
      <c r="EWM1" s="158" t="s">
        <v>394</v>
      </c>
      <c r="EWN1" s="159"/>
      <c r="EWO1" s="158" t="s">
        <v>394</v>
      </c>
      <c r="EWP1" s="159"/>
      <c r="EWQ1" s="158" t="s">
        <v>394</v>
      </c>
      <c r="EWR1" s="159"/>
      <c r="EWS1" s="158" t="s">
        <v>394</v>
      </c>
      <c r="EWT1" s="159"/>
      <c r="EWU1" s="158" t="s">
        <v>394</v>
      </c>
      <c r="EWV1" s="159"/>
      <c r="EWW1" s="158" t="s">
        <v>394</v>
      </c>
      <c r="EWX1" s="159"/>
      <c r="EWY1" s="158" t="s">
        <v>394</v>
      </c>
      <c r="EWZ1" s="159"/>
      <c r="EXA1" s="158" t="s">
        <v>394</v>
      </c>
      <c r="EXB1" s="159"/>
      <c r="EXC1" s="158" t="s">
        <v>394</v>
      </c>
      <c r="EXD1" s="159"/>
      <c r="EXE1" s="158" t="s">
        <v>394</v>
      </c>
      <c r="EXF1" s="159"/>
      <c r="EXG1" s="158" t="s">
        <v>394</v>
      </c>
      <c r="EXH1" s="159"/>
      <c r="EXI1" s="158" t="s">
        <v>394</v>
      </c>
      <c r="EXJ1" s="159"/>
      <c r="EXK1" s="158" t="s">
        <v>394</v>
      </c>
      <c r="EXL1" s="159"/>
      <c r="EXM1" s="158" t="s">
        <v>394</v>
      </c>
      <c r="EXN1" s="159"/>
      <c r="EXO1" s="158" t="s">
        <v>394</v>
      </c>
      <c r="EXP1" s="159"/>
      <c r="EXQ1" s="158" t="s">
        <v>394</v>
      </c>
      <c r="EXR1" s="159"/>
      <c r="EXS1" s="158" t="s">
        <v>394</v>
      </c>
      <c r="EXT1" s="159"/>
      <c r="EXU1" s="158" t="s">
        <v>394</v>
      </c>
      <c r="EXV1" s="159"/>
      <c r="EXW1" s="158" t="s">
        <v>394</v>
      </c>
      <c r="EXX1" s="159"/>
      <c r="EXY1" s="158" t="s">
        <v>394</v>
      </c>
      <c r="EXZ1" s="159"/>
      <c r="EYA1" s="158" t="s">
        <v>394</v>
      </c>
      <c r="EYB1" s="159"/>
      <c r="EYC1" s="158" t="s">
        <v>394</v>
      </c>
      <c r="EYD1" s="159"/>
      <c r="EYE1" s="158" t="s">
        <v>394</v>
      </c>
      <c r="EYF1" s="159"/>
      <c r="EYG1" s="158" t="s">
        <v>394</v>
      </c>
      <c r="EYH1" s="159"/>
      <c r="EYI1" s="158" t="s">
        <v>394</v>
      </c>
      <c r="EYJ1" s="159"/>
      <c r="EYK1" s="158" t="s">
        <v>394</v>
      </c>
      <c r="EYL1" s="159"/>
      <c r="EYM1" s="158" t="s">
        <v>394</v>
      </c>
      <c r="EYN1" s="159"/>
      <c r="EYO1" s="158" t="s">
        <v>394</v>
      </c>
      <c r="EYP1" s="159"/>
      <c r="EYQ1" s="158" t="s">
        <v>394</v>
      </c>
      <c r="EYR1" s="159"/>
      <c r="EYS1" s="158" t="s">
        <v>394</v>
      </c>
      <c r="EYT1" s="159"/>
      <c r="EYU1" s="158" t="s">
        <v>394</v>
      </c>
      <c r="EYV1" s="159"/>
      <c r="EYW1" s="158" t="s">
        <v>394</v>
      </c>
      <c r="EYX1" s="159"/>
      <c r="EYY1" s="158" t="s">
        <v>394</v>
      </c>
      <c r="EYZ1" s="159"/>
      <c r="EZA1" s="158" t="s">
        <v>394</v>
      </c>
      <c r="EZB1" s="159"/>
      <c r="EZC1" s="158" t="s">
        <v>394</v>
      </c>
      <c r="EZD1" s="159"/>
      <c r="EZE1" s="158" t="s">
        <v>394</v>
      </c>
      <c r="EZF1" s="159"/>
      <c r="EZG1" s="158" t="s">
        <v>394</v>
      </c>
      <c r="EZH1" s="159"/>
      <c r="EZI1" s="158" t="s">
        <v>394</v>
      </c>
      <c r="EZJ1" s="159"/>
      <c r="EZK1" s="158" t="s">
        <v>394</v>
      </c>
      <c r="EZL1" s="159"/>
      <c r="EZM1" s="158" t="s">
        <v>394</v>
      </c>
      <c r="EZN1" s="159"/>
      <c r="EZO1" s="158" t="s">
        <v>394</v>
      </c>
      <c r="EZP1" s="159"/>
      <c r="EZQ1" s="158" t="s">
        <v>394</v>
      </c>
      <c r="EZR1" s="159"/>
      <c r="EZS1" s="158" t="s">
        <v>394</v>
      </c>
      <c r="EZT1" s="159"/>
      <c r="EZU1" s="158" t="s">
        <v>394</v>
      </c>
      <c r="EZV1" s="159"/>
      <c r="EZW1" s="158" t="s">
        <v>394</v>
      </c>
      <c r="EZX1" s="159"/>
      <c r="EZY1" s="158" t="s">
        <v>394</v>
      </c>
      <c r="EZZ1" s="159"/>
      <c r="FAA1" s="158" t="s">
        <v>394</v>
      </c>
      <c r="FAB1" s="159"/>
      <c r="FAC1" s="158" t="s">
        <v>394</v>
      </c>
      <c r="FAD1" s="159"/>
      <c r="FAE1" s="158" t="s">
        <v>394</v>
      </c>
      <c r="FAF1" s="159"/>
      <c r="FAG1" s="158" t="s">
        <v>394</v>
      </c>
      <c r="FAH1" s="159"/>
      <c r="FAI1" s="158" t="s">
        <v>394</v>
      </c>
      <c r="FAJ1" s="159"/>
      <c r="FAK1" s="158" t="s">
        <v>394</v>
      </c>
      <c r="FAL1" s="159"/>
      <c r="FAM1" s="158" t="s">
        <v>394</v>
      </c>
      <c r="FAN1" s="159"/>
      <c r="FAO1" s="158" t="s">
        <v>394</v>
      </c>
      <c r="FAP1" s="159"/>
      <c r="FAQ1" s="158" t="s">
        <v>394</v>
      </c>
      <c r="FAR1" s="159"/>
      <c r="FAS1" s="158" t="s">
        <v>394</v>
      </c>
      <c r="FAT1" s="159"/>
      <c r="FAU1" s="158" t="s">
        <v>394</v>
      </c>
      <c r="FAV1" s="159"/>
      <c r="FAW1" s="158" t="s">
        <v>394</v>
      </c>
      <c r="FAX1" s="159"/>
      <c r="FAY1" s="158" t="s">
        <v>394</v>
      </c>
      <c r="FAZ1" s="159"/>
      <c r="FBA1" s="158" t="s">
        <v>394</v>
      </c>
      <c r="FBB1" s="159"/>
      <c r="FBC1" s="158" t="s">
        <v>394</v>
      </c>
      <c r="FBD1" s="159"/>
      <c r="FBE1" s="158" t="s">
        <v>394</v>
      </c>
      <c r="FBF1" s="159"/>
      <c r="FBG1" s="158" t="s">
        <v>394</v>
      </c>
      <c r="FBH1" s="159"/>
      <c r="FBI1" s="158" t="s">
        <v>394</v>
      </c>
      <c r="FBJ1" s="159"/>
      <c r="FBK1" s="158" t="s">
        <v>394</v>
      </c>
      <c r="FBL1" s="159"/>
      <c r="FBM1" s="158" t="s">
        <v>394</v>
      </c>
      <c r="FBN1" s="159"/>
      <c r="FBO1" s="158" t="s">
        <v>394</v>
      </c>
      <c r="FBP1" s="159"/>
      <c r="FBQ1" s="158" t="s">
        <v>394</v>
      </c>
      <c r="FBR1" s="159"/>
      <c r="FBS1" s="158" t="s">
        <v>394</v>
      </c>
      <c r="FBT1" s="159"/>
      <c r="FBU1" s="158" t="s">
        <v>394</v>
      </c>
      <c r="FBV1" s="159"/>
      <c r="FBW1" s="158" t="s">
        <v>394</v>
      </c>
      <c r="FBX1" s="159"/>
      <c r="FBY1" s="158" t="s">
        <v>394</v>
      </c>
      <c r="FBZ1" s="159"/>
      <c r="FCA1" s="158" t="s">
        <v>394</v>
      </c>
      <c r="FCB1" s="159"/>
      <c r="FCC1" s="158" t="s">
        <v>394</v>
      </c>
      <c r="FCD1" s="159"/>
      <c r="FCE1" s="158" t="s">
        <v>394</v>
      </c>
      <c r="FCF1" s="159"/>
      <c r="FCG1" s="158" t="s">
        <v>394</v>
      </c>
      <c r="FCH1" s="159"/>
      <c r="FCI1" s="158" t="s">
        <v>394</v>
      </c>
      <c r="FCJ1" s="159"/>
      <c r="FCK1" s="158" t="s">
        <v>394</v>
      </c>
      <c r="FCL1" s="159"/>
      <c r="FCM1" s="158" t="s">
        <v>394</v>
      </c>
      <c r="FCN1" s="159"/>
      <c r="FCO1" s="158" t="s">
        <v>394</v>
      </c>
      <c r="FCP1" s="159"/>
      <c r="FCQ1" s="158" t="s">
        <v>394</v>
      </c>
      <c r="FCR1" s="159"/>
      <c r="FCS1" s="158" t="s">
        <v>394</v>
      </c>
      <c r="FCT1" s="159"/>
      <c r="FCU1" s="158" t="s">
        <v>394</v>
      </c>
      <c r="FCV1" s="159"/>
      <c r="FCW1" s="158" t="s">
        <v>394</v>
      </c>
      <c r="FCX1" s="159"/>
      <c r="FCY1" s="158" t="s">
        <v>394</v>
      </c>
      <c r="FCZ1" s="159"/>
      <c r="FDA1" s="158" t="s">
        <v>394</v>
      </c>
      <c r="FDB1" s="159"/>
      <c r="FDC1" s="158" t="s">
        <v>394</v>
      </c>
      <c r="FDD1" s="159"/>
      <c r="FDE1" s="158" t="s">
        <v>394</v>
      </c>
      <c r="FDF1" s="159"/>
      <c r="FDG1" s="158" t="s">
        <v>394</v>
      </c>
      <c r="FDH1" s="159"/>
      <c r="FDI1" s="158" t="s">
        <v>394</v>
      </c>
      <c r="FDJ1" s="159"/>
      <c r="FDK1" s="158" t="s">
        <v>394</v>
      </c>
      <c r="FDL1" s="159"/>
      <c r="FDM1" s="158" t="s">
        <v>394</v>
      </c>
      <c r="FDN1" s="159"/>
      <c r="FDO1" s="158" t="s">
        <v>394</v>
      </c>
      <c r="FDP1" s="159"/>
      <c r="FDQ1" s="158" t="s">
        <v>394</v>
      </c>
      <c r="FDR1" s="159"/>
      <c r="FDS1" s="158" t="s">
        <v>394</v>
      </c>
      <c r="FDT1" s="159"/>
      <c r="FDU1" s="158" t="s">
        <v>394</v>
      </c>
      <c r="FDV1" s="159"/>
      <c r="FDW1" s="158" t="s">
        <v>394</v>
      </c>
      <c r="FDX1" s="159"/>
      <c r="FDY1" s="158" t="s">
        <v>394</v>
      </c>
      <c r="FDZ1" s="159"/>
      <c r="FEA1" s="158" t="s">
        <v>394</v>
      </c>
      <c r="FEB1" s="159"/>
      <c r="FEC1" s="158" t="s">
        <v>394</v>
      </c>
      <c r="FED1" s="159"/>
      <c r="FEE1" s="158" t="s">
        <v>394</v>
      </c>
      <c r="FEF1" s="159"/>
      <c r="FEG1" s="158" t="s">
        <v>394</v>
      </c>
      <c r="FEH1" s="159"/>
      <c r="FEI1" s="158" t="s">
        <v>394</v>
      </c>
      <c r="FEJ1" s="159"/>
      <c r="FEK1" s="158" t="s">
        <v>394</v>
      </c>
      <c r="FEL1" s="159"/>
      <c r="FEM1" s="158" t="s">
        <v>394</v>
      </c>
      <c r="FEN1" s="159"/>
      <c r="FEO1" s="158" t="s">
        <v>394</v>
      </c>
      <c r="FEP1" s="159"/>
      <c r="FEQ1" s="158" t="s">
        <v>394</v>
      </c>
      <c r="FER1" s="159"/>
      <c r="FES1" s="158" t="s">
        <v>394</v>
      </c>
      <c r="FET1" s="159"/>
      <c r="FEU1" s="158" t="s">
        <v>394</v>
      </c>
      <c r="FEV1" s="159"/>
      <c r="FEW1" s="158" t="s">
        <v>394</v>
      </c>
      <c r="FEX1" s="159"/>
      <c r="FEY1" s="158" t="s">
        <v>394</v>
      </c>
      <c r="FEZ1" s="159"/>
      <c r="FFA1" s="158" t="s">
        <v>394</v>
      </c>
      <c r="FFB1" s="159"/>
      <c r="FFC1" s="158" t="s">
        <v>394</v>
      </c>
      <c r="FFD1" s="159"/>
      <c r="FFE1" s="158" t="s">
        <v>394</v>
      </c>
      <c r="FFF1" s="159"/>
      <c r="FFG1" s="158" t="s">
        <v>394</v>
      </c>
      <c r="FFH1" s="159"/>
      <c r="FFI1" s="158" t="s">
        <v>394</v>
      </c>
      <c r="FFJ1" s="159"/>
      <c r="FFK1" s="158" t="s">
        <v>394</v>
      </c>
      <c r="FFL1" s="159"/>
      <c r="FFM1" s="158" t="s">
        <v>394</v>
      </c>
      <c r="FFN1" s="159"/>
      <c r="FFO1" s="158" t="s">
        <v>394</v>
      </c>
      <c r="FFP1" s="159"/>
      <c r="FFQ1" s="158" t="s">
        <v>394</v>
      </c>
      <c r="FFR1" s="159"/>
      <c r="FFS1" s="158" t="s">
        <v>394</v>
      </c>
      <c r="FFT1" s="159"/>
      <c r="FFU1" s="158" t="s">
        <v>394</v>
      </c>
      <c r="FFV1" s="159"/>
      <c r="FFW1" s="158" t="s">
        <v>394</v>
      </c>
      <c r="FFX1" s="159"/>
      <c r="FFY1" s="158" t="s">
        <v>394</v>
      </c>
      <c r="FFZ1" s="159"/>
      <c r="FGA1" s="158" t="s">
        <v>394</v>
      </c>
      <c r="FGB1" s="159"/>
      <c r="FGC1" s="158" t="s">
        <v>394</v>
      </c>
      <c r="FGD1" s="159"/>
      <c r="FGE1" s="158" t="s">
        <v>394</v>
      </c>
      <c r="FGF1" s="159"/>
      <c r="FGG1" s="158" t="s">
        <v>394</v>
      </c>
      <c r="FGH1" s="159"/>
      <c r="FGI1" s="158" t="s">
        <v>394</v>
      </c>
      <c r="FGJ1" s="159"/>
      <c r="FGK1" s="158" t="s">
        <v>394</v>
      </c>
      <c r="FGL1" s="159"/>
      <c r="FGM1" s="158" t="s">
        <v>394</v>
      </c>
      <c r="FGN1" s="159"/>
      <c r="FGO1" s="158" t="s">
        <v>394</v>
      </c>
      <c r="FGP1" s="159"/>
      <c r="FGQ1" s="158" t="s">
        <v>394</v>
      </c>
      <c r="FGR1" s="159"/>
      <c r="FGS1" s="158" t="s">
        <v>394</v>
      </c>
      <c r="FGT1" s="159"/>
      <c r="FGU1" s="158" t="s">
        <v>394</v>
      </c>
      <c r="FGV1" s="159"/>
      <c r="FGW1" s="158" t="s">
        <v>394</v>
      </c>
      <c r="FGX1" s="159"/>
      <c r="FGY1" s="158" t="s">
        <v>394</v>
      </c>
      <c r="FGZ1" s="159"/>
      <c r="FHA1" s="158" t="s">
        <v>394</v>
      </c>
      <c r="FHB1" s="159"/>
      <c r="FHC1" s="158" t="s">
        <v>394</v>
      </c>
      <c r="FHD1" s="159"/>
      <c r="FHE1" s="158" t="s">
        <v>394</v>
      </c>
      <c r="FHF1" s="159"/>
      <c r="FHG1" s="158" t="s">
        <v>394</v>
      </c>
      <c r="FHH1" s="159"/>
      <c r="FHI1" s="158" t="s">
        <v>394</v>
      </c>
      <c r="FHJ1" s="159"/>
      <c r="FHK1" s="158" t="s">
        <v>394</v>
      </c>
      <c r="FHL1" s="159"/>
      <c r="FHM1" s="158" t="s">
        <v>394</v>
      </c>
      <c r="FHN1" s="159"/>
      <c r="FHO1" s="158" t="s">
        <v>394</v>
      </c>
      <c r="FHP1" s="159"/>
      <c r="FHQ1" s="158" t="s">
        <v>394</v>
      </c>
      <c r="FHR1" s="159"/>
      <c r="FHS1" s="158" t="s">
        <v>394</v>
      </c>
      <c r="FHT1" s="159"/>
      <c r="FHU1" s="158" t="s">
        <v>394</v>
      </c>
      <c r="FHV1" s="159"/>
      <c r="FHW1" s="158" t="s">
        <v>394</v>
      </c>
      <c r="FHX1" s="159"/>
      <c r="FHY1" s="158" t="s">
        <v>394</v>
      </c>
      <c r="FHZ1" s="159"/>
      <c r="FIA1" s="158" t="s">
        <v>394</v>
      </c>
      <c r="FIB1" s="159"/>
      <c r="FIC1" s="158" t="s">
        <v>394</v>
      </c>
      <c r="FID1" s="159"/>
      <c r="FIE1" s="158" t="s">
        <v>394</v>
      </c>
      <c r="FIF1" s="159"/>
      <c r="FIG1" s="158" t="s">
        <v>394</v>
      </c>
      <c r="FIH1" s="159"/>
      <c r="FII1" s="158" t="s">
        <v>394</v>
      </c>
      <c r="FIJ1" s="159"/>
      <c r="FIK1" s="158" t="s">
        <v>394</v>
      </c>
      <c r="FIL1" s="159"/>
      <c r="FIM1" s="158" t="s">
        <v>394</v>
      </c>
      <c r="FIN1" s="159"/>
      <c r="FIO1" s="158" t="s">
        <v>394</v>
      </c>
      <c r="FIP1" s="159"/>
      <c r="FIQ1" s="158" t="s">
        <v>394</v>
      </c>
      <c r="FIR1" s="159"/>
      <c r="FIS1" s="158" t="s">
        <v>394</v>
      </c>
      <c r="FIT1" s="159"/>
      <c r="FIU1" s="158" t="s">
        <v>394</v>
      </c>
      <c r="FIV1" s="159"/>
      <c r="FIW1" s="158" t="s">
        <v>394</v>
      </c>
      <c r="FIX1" s="159"/>
      <c r="FIY1" s="158" t="s">
        <v>394</v>
      </c>
      <c r="FIZ1" s="159"/>
      <c r="FJA1" s="158" t="s">
        <v>394</v>
      </c>
      <c r="FJB1" s="159"/>
      <c r="FJC1" s="158" t="s">
        <v>394</v>
      </c>
      <c r="FJD1" s="159"/>
      <c r="FJE1" s="158" t="s">
        <v>394</v>
      </c>
      <c r="FJF1" s="159"/>
      <c r="FJG1" s="158" t="s">
        <v>394</v>
      </c>
      <c r="FJH1" s="159"/>
      <c r="FJI1" s="158" t="s">
        <v>394</v>
      </c>
      <c r="FJJ1" s="159"/>
      <c r="FJK1" s="158" t="s">
        <v>394</v>
      </c>
      <c r="FJL1" s="159"/>
      <c r="FJM1" s="158" t="s">
        <v>394</v>
      </c>
      <c r="FJN1" s="159"/>
      <c r="FJO1" s="158" t="s">
        <v>394</v>
      </c>
      <c r="FJP1" s="159"/>
      <c r="FJQ1" s="158" t="s">
        <v>394</v>
      </c>
      <c r="FJR1" s="159"/>
      <c r="FJS1" s="158" t="s">
        <v>394</v>
      </c>
      <c r="FJT1" s="159"/>
      <c r="FJU1" s="158" t="s">
        <v>394</v>
      </c>
      <c r="FJV1" s="159"/>
      <c r="FJW1" s="158" t="s">
        <v>394</v>
      </c>
      <c r="FJX1" s="159"/>
      <c r="FJY1" s="158" t="s">
        <v>394</v>
      </c>
      <c r="FJZ1" s="159"/>
      <c r="FKA1" s="158" t="s">
        <v>394</v>
      </c>
      <c r="FKB1" s="159"/>
      <c r="FKC1" s="158" t="s">
        <v>394</v>
      </c>
      <c r="FKD1" s="159"/>
      <c r="FKE1" s="158" t="s">
        <v>394</v>
      </c>
      <c r="FKF1" s="159"/>
      <c r="FKG1" s="158" t="s">
        <v>394</v>
      </c>
      <c r="FKH1" s="159"/>
      <c r="FKI1" s="158" t="s">
        <v>394</v>
      </c>
      <c r="FKJ1" s="159"/>
      <c r="FKK1" s="158" t="s">
        <v>394</v>
      </c>
      <c r="FKL1" s="159"/>
      <c r="FKM1" s="158" t="s">
        <v>394</v>
      </c>
      <c r="FKN1" s="159"/>
      <c r="FKO1" s="158" t="s">
        <v>394</v>
      </c>
      <c r="FKP1" s="159"/>
      <c r="FKQ1" s="158" t="s">
        <v>394</v>
      </c>
      <c r="FKR1" s="159"/>
      <c r="FKS1" s="158" t="s">
        <v>394</v>
      </c>
      <c r="FKT1" s="159"/>
      <c r="FKU1" s="158" t="s">
        <v>394</v>
      </c>
      <c r="FKV1" s="159"/>
      <c r="FKW1" s="158" t="s">
        <v>394</v>
      </c>
      <c r="FKX1" s="159"/>
      <c r="FKY1" s="158" t="s">
        <v>394</v>
      </c>
      <c r="FKZ1" s="159"/>
      <c r="FLA1" s="158" t="s">
        <v>394</v>
      </c>
      <c r="FLB1" s="159"/>
      <c r="FLC1" s="158" t="s">
        <v>394</v>
      </c>
      <c r="FLD1" s="159"/>
      <c r="FLE1" s="158" t="s">
        <v>394</v>
      </c>
      <c r="FLF1" s="159"/>
      <c r="FLG1" s="158" t="s">
        <v>394</v>
      </c>
      <c r="FLH1" s="159"/>
      <c r="FLI1" s="158" t="s">
        <v>394</v>
      </c>
      <c r="FLJ1" s="159"/>
      <c r="FLK1" s="158" t="s">
        <v>394</v>
      </c>
      <c r="FLL1" s="159"/>
      <c r="FLM1" s="158" t="s">
        <v>394</v>
      </c>
      <c r="FLN1" s="159"/>
      <c r="FLO1" s="158" t="s">
        <v>394</v>
      </c>
      <c r="FLP1" s="159"/>
      <c r="FLQ1" s="158" t="s">
        <v>394</v>
      </c>
      <c r="FLR1" s="159"/>
      <c r="FLS1" s="158" t="s">
        <v>394</v>
      </c>
      <c r="FLT1" s="159"/>
      <c r="FLU1" s="158" t="s">
        <v>394</v>
      </c>
      <c r="FLV1" s="159"/>
      <c r="FLW1" s="158" t="s">
        <v>394</v>
      </c>
      <c r="FLX1" s="159"/>
      <c r="FLY1" s="158" t="s">
        <v>394</v>
      </c>
      <c r="FLZ1" s="159"/>
      <c r="FMA1" s="158" t="s">
        <v>394</v>
      </c>
      <c r="FMB1" s="159"/>
      <c r="FMC1" s="158" t="s">
        <v>394</v>
      </c>
      <c r="FMD1" s="159"/>
      <c r="FME1" s="158" t="s">
        <v>394</v>
      </c>
      <c r="FMF1" s="159"/>
      <c r="FMG1" s="158" t="s">
        <v>394</v>
      </c>
      <c r="FMH1" s="159"/>
      <c r="FMI1" s="158" t="s">
        <v>394</v>
      </c>
      <c r="FMJ1" s="159"/>
      <c r="FMK1" s="158" t="s">
        <v>394</v>
      </c>
      <c r="FML1" s="159"/>
      <c r="FMM1" s="158" t="s">
        <v>394</v>
      </c>
      <c r="FMN1" s="159"/>
      <c r="FMO1" s="158" t="s">
        <v>394</v>
      </c>
      <c r="FMP1" s="159"/>
      <c r="FMQ1" s="158" t="s">
        <v>394</v>
      </c>
      <c r="FMR1" s="159"/>
      <c r="FMS1" s="158" t="s">
        <v>394</v>
      </c>
      <c r="FMT1" s="159"/>
      <c r="FMU1" s="158" t="s">
        <v>394</v>
      </c>
      <c r="FMV1" s="159"/>
      <c r="FMW1" s="158" t="s">
        <v>394</v>
      </c>
      <c r="FMX1" s="159"/>
      <c r="FMY1" s="158" t="s">
        <v>394</v>
      </c>
      <c r="FMZ1" s="159"/>
      <c r="FNA1" s="158" t="s">
        <v>394</v>
      </c>
      <c r="FNB1" s="159"/>
      <c r="FNC1" s="158" t="s">
        <v>394</v>
      </c>
      <c r="FND1" s="159"/>
      <c r="FNE1" s="158" t="s">
        <v>394</v>
      </c>
      <c r="FNF1" s="159"/>
      <c r="FNG1" s="158" t="s">
        <v>394</v>
      </c>
      <c r="FNH1" s="159"/>
      <c r="FNI1" s="158" t="s">
        <v>394</v>
      </c>
      <c r="FNJ1" s="159"/>
      <c r="FNK1" s="158" t="s">
        <v>394</v>
      </c>
      <c r="FNL1" s="159"/>
      <c r="FNM1" s="158" t="s">
        <v>394</v>
      </c>
      <c r="FNN1" s="159"/>
      <c r="FNO1" s="158" t="s">
        <v>394</v>
      </c>
      <c r="FNP1" s="159"/>
      <c r="FNQ1" s="158" t="s">
        <v>394</v>
      </c>
      <c r="FNR1" s="159"/>
      <c r="FNS1" s="158" t="s">
        <v>394</v>
      </c>
      <c r="FNT1" s="159"/>
      <c r="FNU1" s="158" t="s">
        <v>394</v>
      </c>
      <c r="FNV1" s="159"/>
      <c r="FNW1" s="158" t="s">
        <v>394</v>
      </c>
      <c r="FNX1" s="159"/>
      <c r="FNY1" s="158" t="s">
        <v>394</v>
      </c>
      <c r="FNZ1" s="159"/>
      <c r="FOA1" s="158" t="s">
        <v>394</v>
      </c>
      <c r="FOB1" s="159"/>
      <c r="FOC1" s="158" t="s">
        <v>394</v>
      </c>
      <c r="FOD1" s="159"/>
      <c r="FOE1" s="158" t="s">
        <v>394</v>
      </c>
      <c r="FOF1" s="159"/>
      <c r="FOG1" s="158" t="s">
        <v>394</v>
      </c>
      <c r="FOH1" s="159"/>
      <c r="FOI1" s="158" t="s">
        <v>394</v>
      </c>
      <c r="FOJ1" s="159"/>
      <c r="FOK1" s="158" t="s">
        <v>394</v>
      </c>
      <c r="FOL1" s="159"/>
      <c r="FOM1" s="158" t="s">
        <v>394</v>
      </c>
      <c r="FON1" s="159"/>
      <c r="FOO1" s="158" t="s">
        <v>394</v>
      </c>
      <c r="FOP1" s="159"/>
      <c r="FOQ1" s="158" t="s">
        <v>394</v>
      </c>
      <c r="FOR1" s="159"/>
      <c r="FOS1" s="158" t="s">
        <v>394</v>
      </c>
      <c r="FOT1" s="159"/>
      <c r="FOU1" s="158" t="s">
        <v>394</v>
      </c>
      <c r="FOV1" s="159"/>
      <c r="FOW1" s="158" t="s">
        <v>394</v>
      </c>
      <c r="FOX1" s="159"/>
      <c r="FOY1" s="158" t="s">
        <v>394</v>
      </c>
      <c r="FOZ1" s="159"/>
      <c r="FPA1" s="158" t="s">
        <v>394</v>
      </c>
      <c r="FPB1" s="159"/>
      <c r="FPC1" s="158" t="s">
        <v>394</v>
      </c>
      <c r="FPD1" s="159"/>
      <c r="FPE1" s="158" t="s">
        <v>394</v>
      </c>
      <c r="FPF1" s="159"/>
      <c r="FPG1" s="158" t="s">
        <v>394</v>
      </c>
      <c r="FPH1" s="159"/>
      <c r="FPI1" s="158" t="s">
        <v>394</v>
      </c>
      <c r="FPJ1" s="159"/>
      <c r="FPK1" s="158" t="s">
        <v>394</v>
      </c>
      <c r="FPL1" s="159"/>
      <c r="FPM1" s="158" t="s">
        <v>394</v>
      </c>
      <c r="FPN1" s="159"/>
      <c r="FPO1" s="158" t="s">
        <v>394</v>
      </c>
      <c r="FPP1" s="159"/>
      <c r="FPQ1" s="158" t="s">
        <v>394</v>
      </c>
      <c r="FPR1" s="159"/>
      <c r="FPS1" s="158" t="s">
        <v>394</v>
      </c>
      <c r="FPT1" s="159"/>
      <c r="FPU1" s="158" t="s">
        <v>394</v>
      </c>
      <c r="FPV1" s="159"/>
      <c r="FPW1" s="158" t="s">
        <v>394</v>
      </c>
      <c r="FPX1" s="159"/>
      <c r="FPY1" s="158" t="s">
        <v>394</v>
      </c>
      <c r="FPZ1" s="159"/>
      <c r="FQA1" s="158" t="s">
        <v>394</v>
      </c>
      <c r="FQB1" s="159"/>
      <c r="FQC1" s="158" t="s">
        <v>394</v>
      </c>
      <c r="FQD1" s="159"/>
      <c r="FQE1" s="158" t="s">
        <v>394</v>
      </c>
      <c r="FQF1" s="159"/>
      <c r="FQG1" s="158" t="s">
        <v>394</v>
      </c>
      <c r="FQH1" s="159"/>
      <c r="FQI1" s="158" t="s">
        <v>394</v>
      </c>
      <c r="FQJ1" s="159"/>
      <c r="FQK1" s="158" t="s">
        <v>394</v>
      </c>
      <c r="FQL1" s="159"/>
      <c r="FQM1" s="158" t="s">
        <v>394</v>
      </c>
      <c r="FQN1" s="159"/>
      <c r="FQO1" s="158" t="s">
        <v>394</v>
      </c>
      <c r="FQP1" s="159"/>
      <c r="FQQ1" s="158" t="s">
        <v>394</v>
      </c>
      <c r="FQR1" s="159"/>
      <c r="FQS1" s="158" t="s">
        <v>394</v>
      </c>
      <c r="FQT1" s="159"/>
      <c r="FQU1" s="158" t="s">
        <v>394</v>
      </c>
      <c r="FQV1" s="159"/>
      <c r="FQW1" s="158" t="s">
        <v>394</v>
      </c>
      <c r="FQX1" s="159"/>
      <c r="FQY1" s="158" t="s">
        <v>394</v>
      </c>
      <c r="FQZ1" s="159"/>
      <c r="FRA1" s="158" t="s">
        <v>394</v>
      </c>
      <c r="FRB1" s="159"/>
      <c r="FRC1" s="158" t="s">
        <v>394</v>
      </c>
      <c r="FRD1" s="159"/>
      <c r="FRE1" s="158" t="s">
        <v>394</v>
      </c>
      <c r="FRF1" s="159"/>
      <c r="FRG1" s="158" t="s">
        <v>394</v>
      </c>
      <c r="FRH1" s="159"/>
      <c r="FRI1" s="158" t="s">
        <v>394</v>
      </c>
      <c r="FRJ1" s="159"/>
      <c r="FRK1" s="158" t="s">
        <v>394</v>
      </c>
      <c r="FRL1" s="159"/>
      <c r="FRM1" s="158" t="s">
        <v>394</v>
      </c>
      <c r="FRN1" s="159"/>
      <c r="FRO1" s="158" t="s">
        <v>394</v>
      </c>
      <c r="FRP1" s="159"/>
      <c r="FRQ1" s="158" t="s">
        <v>394</v>
      </c>
      <c r="FRR1" s="159"/>
      <c r="FRS1" s="158" t="s">
        <v>394</v>
      </c>
      <c r="FRT1" s="159"/>
      <c r="FRU1" s="158" t="s">
        <v>394</v>
      </c>
      <c r="FRV1" s="159"/>
      <c r="FRW1" s="158" t="s">
        <v>394</v>
      </c>
      <c r="FRX1" s="159"/>
      <c r="FRY1" s="158" t="s">
        <v>394</v>
      </c>
      <c r="FRZ1" s="159"/>
      <c r="FSA1" s="158" t="s">
        <v>394</v>
      </c>
      <c r="FSB1" s="159"/>
      <c r="FSC1" s="158" t="s">
        <v>394</v>
      </c>
      <c r="FSD1" s="159"/>
      <c r="FSE1" s="158" t="s">
        <v>394</v>
      </c>
      <c r="FSF1" s="159"/>
      <c r="FSG1" s="158" t="s">
        <v>394</v>
      </c>
      <c r="FSH1" s="159"/>
      <c r="FSI1" s="158" t="s">
        <v>394</v>
      </c>
      <c r="FSJ1" s="159"/>
      <c r="FSK1" s="158" t="s">
        <v>394</v>
      </c>
      <c r="FSL1" s="159"/>
      <c r="FSM1" s="158" t="s">
        <v>394</v>
      </c>
      <c r="FSN1" s="159"/>
      <c r="FSO1" s="158" t="s">
        <v>394</v>
      </c>
      <c r="FSP1" s="159"/>
      <c r="FSQ1" s="158" t="s">
        <v>394</v>
      </c>
      <c r="FSR1" s="159"/>
      <c r="FSS1" s="158" t="s">
        <v>394</v>
      </c>
      <c r="FST1" s="159"/>
      <c r="FSU1" s="158" t="s">
        <v>394</v>
      </c>
      <c r="FSV1" s="159"/>
      <c r="FSW1" s="158" t="s">
        <v>394</v>
      </c>
      <c r="FSX1" s="159"/>
      <c r="FSY1" s="158" t="s">
        <v>394</v>
      </c>
      <c r="FSZ1" s="159"/>
      <c r="FTA1" s="158" t="s">
        <v>394</v>
      </c>
      <c r="FTB1" s="159"/>
      <c r="FTC1" s="158" t="s">
        <v>394</v>
      </c>
      <c r="FTD1" s="159"/>
      <c r="FTE1" s="158" t="s">
        <v>394</v>
      </c>
      <c r="FTF1" s="159"/>
      <c r="FTG1" s="158" t="s">
        <v>394</v>
      </c>
      <c r="FTH1" s="159"/>
      <c r="FTI1" s="158" t="s">
        <v>394</v>
      </c>
      <c r="FTJ1" s="159"/>
      <c r="FTK1" s="158" t="s">
        <v>394</v>
      </c>
      <c r="FTL1" s="159"/>
      <c r="FTM1" s="158" t="s">
        <v>394</v>
      </c>
      <c r="FTN1" s="159"/>
      <c r="FTO1" s="158" t="s">
        <v>394</v>
      </c>
      <c r="FTP1" s="159"/>
      <c r="FTQ1" s="158" t="s">
        <v>394</v>
      </c>
      <c r="FTR1" s="159"/>
      <c r="FTS1" s="158" t="s">
        <v>394</v>
      </c>
      <c r="FTT1" s="159"/>
      <c r="FTU1" s="158" t="s">
        <v>394</v>
      </c>
      <c r="FTV1" s="159"/>
      <c r="FTW1" s="158" t="s">
        <v>394</v>
      </c>
      <c r="FTX1" s="159"/>
      <c r="FTY1" s="158" t="s">
        <v>394</v>
      </c>
      <c r="FTZ1" s="159"/>
      <c r="FUA1" s="158" t="s">
        <v>394</v>
      </c>
      <c r="FUB1" s="159"/>
      <c r="FUC1" s="158" t="s">
        <v>394</v>
      </c>
      <c r="FUD1" s="159"/>
      <c r="FUE1" s="158" t="s">
        <v>394</v>
      </c>
      <c r="FUF1" s="159"/>
      <c r="FUG1" s="158" t="s">
        <v>394</v>
      </c>
      <c r="FUH1" s="159"/>
      <c r="FUI1" s="158" t="s">
        <v>394</v>
      </c>
      <c r="FUJ1" s="159"/>
      <c r="FUK1" s="158" t="s">
        <v>394</v>
      </c>
      <c r="FUL1" s="159"/>
      <c r="FUM1" s="158" t="s">
        <v>394</v>
      </c>
      <c r="FUN1" s="159"/>
      <c r="FUO1" s="158" t="s">
        <v>394</v>
      </c>
      <c r="FUP1" s="159"/>
      <c r="FUQ1" s="158" t="s">
        <v>394</v>
      </c>
      <c r="FUR1" s="159"/>
      <c r="FUS1" s="158" t="s">
        <v>394</v>
      </c>
      <c r="FUT1" s="159"/>
      <c r="FUU1" s="158" t="s">
        <v>394</v>
      </c>
      <c r="FUV1" s="159"/>
      <c r="FUW1" s="158" t="s">
        <v>394</v>
      </c>
      <c r="FUX1" s="159"/>
      <c r="FUY1" s="158" t="s">
        <v>394</v>
      </c>
      <c r="FUZ1" s="159"/>
      <c r="FVA1" s="158" t="s">
        <v>394</v>
      </c>
      <c r="FVB1" s="159"/>
      <c r="FVC1" s="158" t="s">
        <v>394</v>
      </c>
      <c r="FVD1" s="159"/>
      <c r="FVE1" s="158" t="s">
        <v>394</v>
      </c>
      <c r="FVF1" s="159"/>
      <c r="FVG1" s="158" t="s">
        <v>394</v>
      </c>
      <c r="FVH1" s="159"/>
      <c r="FVI1" s="158" t="s">
        <v>394</v>
      </c>
      <c r="FVJ1" s="159"/>
      <c r="FVK1" s="158" t="s">
        <v>394</v>
      </c>
      <c r="FVL1" s="159"/>
      <c r="FVM1" s="158" t="s">
        <v>394</v>
      </c>
      <c r="FVN1" s="159"/>
      <c r="FVO1" s="158" t="s">
        <v>394</v>
      </c>
      <c r="FVP1" s="159"/>
      <c r="FVQ1" s="158" t="s">
        <v>394</v>
      </c>
      <c r="FVR1" s="159"/>
      <c r="FVS1" s="158" t="s">
        <v>394</v>
      </c>
      <c r="FVT1" s="159"/>
      <c r="FVU1" s="158" t="s">
        <v>394</v>
      </c>
      <c r="FVV1" s="159"/>
      <c r="FVW1" s="158" t="s">
        <v>394</v>
      </c>
      <c r="FVX1" s="159"/>
      <c r="FVY1" s="158" t="s">
        <v>394</v>
      </c>
      <c r="FVZ1" s="159"/>
      <c r="FWA1" s="158" t="s">
        <v>394</v>
      </c>
      <c r="FWB1" s="159"/>
      <c r="FWC1" s="158" t="s">
        <v>394</v>
      </c>
      <c r="FWD1" s="159"/>
      <c r="FWE1" s="158" t="s">
        <v>394</v>
      </c>
      <c r="FWF1" s="159"/>
      <c r="FWG1" s="158" t="s">
        <v>394</v>
      </c>
      <c r="FWH1" s="159"/>
      <c r="FWI1" s="158" t="s">
        <v>394</v>
      </c>
      <c r="FWJ1" s="159"/>
      <c r="FWK1" s="158" t="s">
        <v>394</v>
      </c>
      <c r="FWL1" s="159"/>
      <c r="FWM1" s="158" t="s">
        <v>394</v>
      </c>
      <c r="FWN1" s="159"/>
      <c r="FWO1" s="158" t="s">
        <v>394</v>
      </c>
      <c r="FWP1" s="159"/>
      <c r="FWQ1" s="158" t="s">
        <v>394</v>
      </c>
      <c r="FWR1" s="159"/>
      <c r="FWS1" s="158" t="s">
        <v>394</v>
      </c>
      <c r="FWT1" s="159"/>
      <c r="FWU1" s="158" t="s">
        <v>394</v>
      </c>
      <c r="FWV1" s="159"/>
      <c r="FWW1" s="158" t="s">
        <v>394</v>
      </c>
      <c r="FWX1" s="159"/>
      <c r="FWY1" s="158" t="s">
        <v>394</v>
      </c>
      <c r="FWZ1" s="159"/>
      <c r="FXA1" s="158" t="s">
        <v>394</v>
      </c>
      <c r="FXB1" s="159"/>
      <c r="FXC1" s="158" t="s">
        <v>394</v>
      </c>
      <c r="FXD1" s="159"/>
      <c r="FXE1" s="158" t="s">
        <v>394</v>
      </c>
      <c r="FXF1" s="159"/>
      <c r="FXG1" s="158" t="s">
        <v>394</v>
      </c>
      <c r="FXH1" s="159"/>
      <c r="FXI1" s="158" t="s">
        <v>394</v>
      </c>
      <c r="FXJ1" s="159"/>
      <c r="FXK1" s="158" t="s">
        <v>394</v>
      </c>
      <c r="FXL1" s="159"/>
      <c r="FXM1" s="158" t="s">
        <v>394</v>
      </c>
      <c r="FXN1" s="159"/>
      <c r="FXO1" s="158" t="s">
        <v>394</v>
      </c>
      <c r="FXP1" s="159"/>
      <c r="FXQ1" s="158" t="s">
        <v>394</v>
      </c>
      <c r="FXR1" s="159"/>
      <c r="FXS1" s="158" t="s">
        <v>394</v>
      </c>
      <c r="FXT1" s="159"/>
      <c r="FXU1" s="158" t="s">
        <v>394</v>
      </c>
      <c r="FXV1" s="159"/>
      <c r="FXW1" s="158" t="s">
        <v>394</v>
      </c>
      <c r="FXX1" s="159"/>
      <c r="FXY1" s="158" t="s">
        <v>394</v>
      </c>
      <c r="FXZ1" s="159"/>
      <c r="FYA1" s="158" t="s">
        <v>394</v>
      </c>
      <c r="FYB1" s="159"/>
      <c r="FYC1" s="158" t="s">
        <v>394</v>
      </c>
      <c r="FYD1" s="159"/>
      <c r="FYE1" s="158" t="s">
        <v>394</v>
      </c>
      <c r="FYF1" s="159"/>
      <c r="FYG1" s="158" t="s">
        <v>394</v>
      </c>
      <c r="FYH1" s="159"/>
      <c r="FYI1" s="158" t="s">
        <v>394</v>
      </c>
      <c r="FYJ1" s="159"/>
      <c r="FYK1" s="158" t="s">
        <v>394</v>
      </c>
      <c r="FYL1" s="159"/>
      <c r="FYM1" s="158" t="s">
        <v>394</v>
      </c>
      <c r="FYN1" s="159"/>
      <c r="FYO1" s="158" t="s">
        <v>394</v>
      </c>
      <c r="FYP1" s="159"/>
      <c r="FYQ1" s="158" t="s">
        <v>394</v>
      </c>
      <c r="FYR1" s="159"/>
      <c r="FYS1" s="158" t="s">
        <v>394</v>
      </c>
      <c r="FYT1" s="159"/>
      <c r="FYU1" s="158" t="s">
        <v>394</v>
      </c>
      <c r="FYV1" s="159"/>
      <c r="FYW1" s="158" t="s">
        <v>394</v>
      </c>
      <c r="FYX1" s="159"/>
      <c r="FYY1" s="158" t="s">
        <v>394</v>
      </c>
      <c r="FYZ1" s="159"/>
      <c r="FZA1" s="158" t="s">
        <v>394</v>
      </c>
      <c r="FZB1" s="159"/>
      <c r="FZC1" s="158" t="s">
        <v>394</v>
      </c>
      <c r="FZD1" s="159"/>
      <c r="FZE1" s="158" t="s">
        <v>394</v>
      </c>
      <c r="FZF1" s="159"/>
      <c r="FZG1" s="158" t="s">
        <v>394</v>
      </c>
      <c r="FZH1" s="159"/>
      <c r="FZI1" s="158" t="s">
        <v>394</v>
      </c>
      <c r="FZJ1" s="159"/>
      <c r="FZK1" s="158" t="s">
        <v>394</v>
      </c>
      <c r="FZL1" s="159"/>
      <c r="FZM1" s="158" t="s">
        <v>394</v>
      </c>
      <c r="FZN1" s="159"/>
      <c r="FZO1" s="158" t="s">
        <v>394</v>
      </c>
      <c r="FZP1" s="159"/>
      <c r="FZQ1" s="158" t="s">
        <v>394</v>
      </c>
      <c r="FZR1" s="159"/>
      <c r="FZS1" s="158" t="s">
        <v>394</v>
      </c>
      <c r="FZT1" s="159"/>
      <c r="FZU1" s="158" t="s">
        <v>394</v>
      </c>
      <c r="FZV1" s="159"/>
      <c r="FZW1" s="158" t="s">
        <v>394</v>
      </c>
      <c r="FZX1" s="159"/>
      <c r="FZY1" s="158" t="s">
        <v>394</v>
      </c>
      <c r="FZZ1" s="159"/>
      <c r="GAA1" s="158" t="s">
        <v>394</v>
      </c>
      <c r="GAB1" s="159"/>
      <c r="GAC1" s="158" t="s">
        <v>394</v>
      </c>
      <c r="GAD1" s="159"/>
      <c r="GAE1" s="158" t="s">
        <v>394</v>
      </c>
      <c r="GAF1" s="159"/>
      <c r="GAG1" s="158" t="s">
        <v>394</v>
      </c>
      <c r="GAH1" s="159"/>
      <c r="GAI1" s="158" t="s">
        <v>394</v>
      </c>
      <c r="GAJ1" s="159"/>
      <c r="GAK1" s="158" t="s">
        <v>394</v>
      </c>
      <c r="GAL1" s="159"/>
      <c r="GAM1" s="158" t="s">
        <v>394</v>
      </c>
      <c r="GAN1" s="159"/>
      <c r="GAO1" s="158" t="s">
        <v>394</v>
      </c>
      <c r="GAP1" s="159"/>
      <c r="GAQ1" s="158" t="s">
        <v>394</v>
      </c>
      <c r="GAR1" s="159"/>
      <c r="GAS1" s="158" t="s">
        <v>394</v>
      </c>
      <c r="GAT1" s="159"/>
      <c r="GAU1" s="158" t="s">
        <v>394</v>
      </c>
      <c r="GAV1" s="159"/>
      <c r="GAW1" s="158" t="s">
        <v>394</v>
      </c>
      <c r="GAX1" s="159"/>
      <c r="GAY1" s="158" t="s">
        <v>394</v>
      </c>
      <c r="GAZ1" s="159"/>
      <c r="GBA1" s="158" t="s">
        <v>394</v>
      </c>
      <c r="GBB1" s="159"/>
      <c r="GBC1" s="158" t="s">
        <v>394</v>
      </c>
      <c r="GBD1" s="159"/>
      <c r="GBE1" s="158" t="s">
        <v>394</v>
      </c>
      <c r="GBF1" s="159"/>
      <c r="GBG1" s="158" t="s">
        <v>394</v>
      </c>
      <c r="GBH1" s="159"/>
      <c r="GBI1" s="158" t="s">
        <v>394</v>
      </c>
      <c r="GBJ1" s="159"/>
      <c r="GBK1" s="158" t="s">
        <v>394</v>
      </c>
      <c r="GBL1" s="159"/>
      <c r="GBM1" s="158" t="s">
        <v>394</v>
      </c>
      <c r="GBN1" s="159"/>
      <c r="GBO1" s="158" t="s">
        <v>394</v>
      </c>
      <c r="GBP1" s="159"/>
      <c r="GBQ1" s="158" t="s">
        <v>394</v>
      </c>
      <c r="GBR1" s="159"/>
      <c r="GBS1" s="158" t="s">
        <v>394</v>
      </c>
      <c r="GBT1" s="159"/>
      <c r="GBU1" s="158" t="s">
        <v>394</v>
      </c>
      <c r="GBV1" s="159"/>
      <c r="GBW1" s="158" t="s">
        <v>394</v>
      </c>
      <c r="GBX1" s="159"/>
      <c r="GBY1" s="158" t="s">
        <v>394</v>
      </c>
      <c r="GBZ1" s="159"/>
      <c r="GCA1" s="158" t="s">
        <v>394</v>
      </c>
      <c r="GCB1" s="159"/>
      <c r="GCC1" s="158" t="s">
        <v>394</v>
      </c>
      <c r="GCD1" s="159"/>
      <c r="GCE1" s="158" t="s">
        <v>394</v>
      </c>
      <c r="GCF1" s="159"/>
      <c r="GCG1" s="158" t="s">
        <v>394</v>
      </c>
      <c r="GCH1" s="159"/>
      <c r="GCI1" s="158" t="s">
        <v>394</v>
      </c>
      <c r="GCJ1" s="159"/>
      <c r="GCK1" s="158" t="s">
        <v>394</v>
      </c>
      <c r="GCL1" s="159"/>
      <c r="GCM1" s="158" t="s">
        <v>394</v>
      </c>
      <c r="GCN1" s="159"/>
      <c r="GCO1" s="158" t="s">
        <v>394</v>
      </c>
      <c r="GCP1" s="159"/>
      <c r="GCQ1" s="158" t="s">
        <v>394</v>
      </c>
      <c r="GCR1" s="159"/>
      <c r="GCS1" s="158" t="s">
        <v>394</v>
      </c>
      <c r="GCT1" s="159"/>
      <c r="GCU1" s="158" t="s">
        <v>394</v>
      </c>
      <c r="GCV1" s="159"/>
      <c r="GCW1" s="158" t="s">
        <v>394</v>
      </c>
      <c r="GCX1" s="159"/>
      <c r="GCY1" s="158" t="s">
        <v>394</v>
      </c>
      <c r="GCZ1" s="159"/>
      <c r="GDA1" s="158" t="s">
        <v>394</v>
      </c>
      <c r="GDB1" s="159"/>
      <c r="GDC1" s="158" t="s">
        <v>394</v>
      </c>
      <c r="GDD1" s="159"/>
      <c r="GDE1" s="158" t="s">
        <v>394</v>
      </c>
      <c r="GDF1" s="159"/>
      <c r="GDG1" s="158" t="s">
        <v>394</v>
      </c>
      <c r="GDH1" s="159"/>
      <c r="GDI1" s="158" t="s">
        <v>394</v>
      </c>
      <c r="GDJ1" s="159"/>
      <c r="GDK1" s="158" t="s">
        <v>394</v>
      </c>
      <c r="GDL1" s="159"/>
      <c r="GDM1" s="158" t="s">
        <v>394</v>
      </c>
      <c r="GDN1" s="159"/>
      <c r="GDO1" s="158" t="s">
        <v>394</v>
      </c>
      <c r="GDP1" s="159"/>
      <c r="GDQ1" s="158" t="s">
        <v>394</v>
      </c>
      <c r="GDR1" s="159"/>
      <c r="GDS1" s="158" t="s">
        <v>394</v>
      </c>
      <c r="GDT1" s="159"/>
      <c r="GDU1" s="158" t="s">
        <v>394</v>
      </c>
      <c r="GDV1" s="159"/>
      <c r="GDW1" s="158" t="s">
        <v>394</v>
      </c>
      <c r="GDX1" s="159"/>
      <c r="GDY1" s="158" t="s">
        <v>394</v>
      </c>
      <c r="GDZ1" s="159"/>
      <c r="GEA1" s="158" t="s">
        <v>394</v>
      </c>
      <c r="GEB1" s="159"/>
      <c r="GEC1" s="158" t="s">
        <v>394</v>
      </c>
      <c r="GED1" s="159"/>
      <c r="GEE1" s="158" t="s">
        <v>394</v>
      </c>
      <c r="GEF1" s="159"/>
      <c r="GEG1" s="158" t="s">
        <v>394</v>
      </c>
      <c r="GEH1" s="159"/>
      <c r="GEI1" s="158" t="s">
        <v>394</v>
      </c>
      <c r="GEJ1" s="159"/>
      <c r="GEK1" s="158" t="s">
        <v>394</v>
      </c>
      <c r="GEL1" s="159"/>
      <c r="GEM1" s="158" t="s">
        <v>394</v>
      </c>
      <c r="GEN1" s="159"/>
      <c r="GEO1" s="158" t="s">
        <v>394</v>
      </c>
      <c r="GEP1" s="159"/>
      <c r="GEQ1" s="158" t="s">
        <v>394</v>
      </c>
      <c r="GER1" s="159"/>
      <c r="GES1" s="158" t="s">
        <v>394</v>
      </c>
      <c r="GET1" s="159"/>
      <c r="GEU1" s="158" t="s">
        <v>394</v>
      </c>
      <c r="GEV1" s="159"/>
      <c r="GEW1" s="158" t="s">
        <v>394</v>
      </c>
      <c r="GEX1" s="159"/>
      <c r="GEY1" s="158" t="s">
        <v>394</v>
      </c>
      <c r="GEZ1" s="159"/>
      <c r="GFA1" s="158" t="s">
        <v>394</v>
      </c>
      <c r="GFB1" s="159"/>
      <c r="GFC1" s="158" t="s">
        <v>394</v>
      </c>
      <c r="GFD1" s="159"/>
      <c r="GFE1" s="158" t="s">
        <v>394</v>
      </c>
      <c r="GFF1" s="159"/>
      <c r="GFG1" s="158" t="s">
        <v>394</v>
      </c>
      <c r="GFH1" s="159"/>
      <c r="GFI1" s="158" t="s">
        <v>394</v>
      </c>
      <c r="GFJ1" s="159"/>
      <c r="GFK1" s="158" t="s">
        <v>394</v>
      </c>
      <c r="GFL1" s="159"/>
      <c r="GFM1" s="158" t="s">
        <v>394</v>
      </c>
      <c r="GFN1" s="159"/>
      <c r="GFO1" s="158" t="s">
        <v>394</v>
      </c>
      <c r="GFP1" s="159"/>
      <c r="GFQ1" s="158" t="s">
        <v>394</v>
      </c>
      <c r="GFR1" s="159"/>
      <c r="GFS1" s="158" t="s">
        <v>394</v>
      </c>
      <c r="GFT1" s="159"/>
      <c r="GFU1" s="158" t="s">
        <v>394</v>
      </c>
      <c r="GFV1" s="159"/>
      <c r="GFW1" s="158" t="s">
        <v>394</v>
      </c>
      <c r="GFX1" s="159"/>
      <c r="GFY1" s="158" t="s">
        <v>394</v>
      </c>
      <c r="GFZ1" s="159"/>
      <c r="GGA1" s="158" t="s">
        <v>394</v>
      </c>
      <c r="GGB1" s="159"/>
      <c r="GGC1" s="158" t="s">
        <v>394</v>
      </c>
      <c r="GGD1" s="159"/>
      <c r="GGE1" s="158" t="s">
        <v>394</v>
      </c>
      <c r="GGF1" s="159"/>
      <c r="GGG1" s="158" t="s">
        <v>394</v>
      </c>
      <c r="GGH1" s="159"/>
      <c r="GGI1" s="158" t="s">
        <v>394</v>
      </c>
      <c r="GGJ1" s="159"/>
      <c r="GGK1" s="158" t="s">
        <v>394</v>
      </c>
      <c r="GGL1" s="159"/>
      <c r="GGM1" s="158" t="s">
        <v>394</v>
      </c>
      <c r="GGN1" s="159"/>
      <c r="GGO1" s="158" t="s">
        <v>394</v>
      </c>
      <c r="GGP1" s="159"/>
      <c r="GGQ1" s="158" t="s">
        <v>394</v>
      </c>
      <c r="GGR1" s="159"/>
      <c r="GGS1" s="158" t="s">
        <v>394</v>
      </c>
      <c r="GGT1" s="159"/>
      <c r="GGU1" s="158" t="s">
        <v>394</v>
      </c>
      <c r="GGV1" s="159"/>
      <c r="GGW1" s="158" t="s">
        <v>394</v>
      </c>
      <c r="GGX1" s="159"/>
      <c r="GGY1" s="158" t="s">
        <v>394</v>
      </c>
      <c r="GGZ1" s="159"/>
      <c r="GHA1" s="158" t="s">
        <v>394</v>
      </c>
      <c r="GHB1" s="159"/>
      <c r="GHC1" s="158" t="s">
        <v>394</v>
      </c>
      <c r="GHD1" s="159"/>
      <c r="GHE1" s="158" t="s">
        <v>394</v>
      </c>
      <c r="GHF1" s="159"/>
      <c r="GHG1" s="158" t="s">
        <v>394</v>
      </c>
      <c r="GHH1" s="159"/>
      <c r="GHI1" s="158" t="s">
        <v>394</v>
      </c>
      <c r="GHJ1" s="159"/>
      <c r="GHK1" s="158" t="s">
        <v>394</v>
      </c>
      <c r="GHL1" s="159"/>
      <c r="GHM1" s="158" t="s">
        <v>394</v>
      </c>
      <c r="GHN1" s="159"/>
      <c r="GHO1" s="158" t="s">
        <v>394</v>
      </c>
      <c r="GHP1" s="159"/>
      <c r="GHQ1" s="158" t="s">
        <v>394</v>
      </c>
      <c r="GHR1" s="159"/>
      <c r="GHS1" s="158" t="s">
        <v>394</v>
      </c>
      <c r="GHT1" s="159"/>
      <c r="GHU1" s="158" t="s">
        <v>394</v>
      </c>
      <c r="GHV1" s="159"/>
      <c r="GHW1" s="158" t="s">
        <v>394</v>
      </c>
      <c r="GHX1" s="159"/>
      <c r="GHY1" s="158" t="s">
        <v>394</v>
      </c>
      <c r="GHZ1" s="159"/>
      <c r="GIA1" s="158" t="s">
        <v>394</v>
      </c>
      <c r="GIB1" s="159"/>
      <c r="GIC1" s="158" t="s">
        <v>394</v>
      </c>
      <c r="GID1" s="159"/>
      <c r="GIE1" s="158" t="s">
        <v>394</v>
      </c>
      <c r="GIF1" s="159"/>
      <c r="GIG1" s="158" t="s">
        <v>394</v>
      </c>
      <c r="GIH1" s="159"/>
      <c r="GII1" s="158" t="s">
        <v>394</v>
      </c>
      <c r="GIJ1" s="159"/>
      <c r="GIK1" s="158" t="s">
        <v>394</v>
      </c>
      <c r="GIL1" s="159"/>
      <c r="GIM1" s="158" t="s">
        <v>394</v>
      </c>
      <c r="GIN1" s="159"/>
      <c r="GIO1" s="158" t="s">
        <v>394</v>
      </c>
      <c r="GIP1" s="159"/>
      <c r="GIQ1" s="158" t="s">
        <v>394</v>
      </c>
      <c r="GIR1" s="159"/>
      <c r="GIS1" s="158" t="s">
        <v>394</v>
      </c>
      <c r="GIT1" s="159"/>
      <c r="GIU1" s="158" t="s">
        <v>394</v>
      </c>
      <c r="GIV1" s="159"/>
      <c r="GIW1" s="158" t="s">
        <v>394</v>
      </c>
      <c r="GIX1" s="159"/>
      <c r="GIY1" s="158" t="s">
        <v>394</v>
      </c>
      <c r="GIZ1" s="159"/>
      <c r="GJA1" s="158" t="s">
        <v>394</v>
      </c>
      <c r="GJB1" s="159"/>
      <c r="GJC1" s="158" t="s">
        <v>394</v>
      </c>
      <c r="GJD1" s="159"/>
      <c r="GJE1" s="158" t="s">
        <v>394</v>
      </c>
      <c r="GJF1" s="159"/>
      <c r="GJG1" s="158" t="s">
        <v>394</v>
      </c>
      <c r="GJH1" s="159"/>
      <c r="GJI1" s="158" t="s">
        <v>394</v>
      </c>
      <c r="GJJ1" s="159"/>
      <c r="GJK1" s="158" t="s">
        <v>394</v>
      </c>
      <c r="GJL1" s="159"/>
      <c r="GJM1" s="158" t="s">
        <v>394</v>
      </c>
      <c r="GJN1" s="159"/>
      <c r="GJO1" s="158" t="s">
        <v>394</v>
      </c>
      <c r="GJP1" s="159"/>
      <c r="GJQ1" s="158" t="s">
        <v>394</v>
      </c>
      <c r="GJR1" s="159"/>
      <c r="GJS1" s="158" t="s">
        <v>394</v>
      </c>
      <c r="GJT1" s="159"/>
      <c r="GJU1" s="158" t="s">
        <v>394</v>
      </c>
      <c r="GJV1" s="159"/>
      <c r="GJW1" s="158" t="s">
        <v>394</v>
      </c>
      <c r="GJX1" s="159"/>
      <c r="GJY1" s="158" t="s">
        <v>394</v>
      </c>
      <c r="GJZ1" s="159"/>
      <c r="GKA1" s="158" t="s">
        <v>394</v>
      </c>
      <c r="GKB1" s="159"/>
      <c r="GKC1" s="158" t="s">
        <v>394</v>
      </c>
      <c r="GKD1" s="159"/>
      <c r="GKE1" s="158" t="s">
        <v>394</v>
      </c>
      <c r="GKF1" s="159"/>
      <c r="GKG1" s="158" t="s">
        <v>394</v>
      </c>
      <c r="GKH1" s="159"/>
      <c r="GKI1" s="158" t="s">
        <v>394</v>
      </c>
      <c r="GKJ1" s="159"/>
      <c r="GKK1" s="158" t="s">
        <v>394</v>
      </c>
      <c r="GKL1" s="159"/>
      <c r="GKM1" s="158" t="s">
        <v>394</v>
      </c>
      <c r="GKN1" s="159"/>
      <c r="GKO1" s="158" t="s">
        <v>394</v>
      </c>
      <c r="GKP1" s="159"/>
      <c r="GKQ1" s="158" t="s">
        <v>394</v>
      </c>
      <c r="GKR1" s="159"/>
      <c r="GKS1" s="158" t="s">
        <v>394</v>
      </c>
      <c r="GKT1" s="159"/>
      <c r="GKU1" s="158" t="s">
        <v>394</v>
      </c>
      <c r="GKV1" s="159"/>
      <c r="GKW1" s="158" t="s">
        <v>394</v>
      </c>
      <c r="GKX1" s="159"/>
      <c r="GKY1" s="158" t="s">
        <v>394</v>
      </c>
      <c r="GKZ1" s="159"/>
      <c r="GLA1" s="158" t="s">
        <v>394</v>
      </c>
      <c r="GLB1" s="159"/>
      <c r="GLC1" s="158" t="s">
        <v>394</v>
      </c>
      <c r="GLD1" s="159"/>
      <c r="GLE1" s="158" t="s">
        <v>394</v>
      </c>
      <c r="GLF1" s="159"/>
      <c r="GLG1" s="158" t="s">
        <v>394</v>
      </c>
      <c r="GLH1" s="159"/>
      <c r="GLI1" s="158" t="s">
        <v>394</v>
      </c>
      <c r="GLJ1" s="159"/>
      <c r="GLK1" s="158" t="s">
        <v>394</v>
      </c>
      <c r="GLL1" s="159"/>
      <c r="GLM1" s="158" t="s">
        <v>394</v>
      </c>
      <c r="GLN1" s="159"/>
      <c r="GLO1" s="158" t="s">
        <v>394</v>
      </c>
      <c r="GLP1" s="159"/>
      <c r="GLQ1" s="158" t="s">
        <v>394</v>
      </c>
      <c r="GLR1" s="159"/>
      <c r="GLS1" s="158" t="s">
        <v>394</v>
      </c>
      <c r="GLT1" s="159"/>
      <c r="GLU1" s="158" t="s">
        <v>394</v>
      </c>
      <c r="GLV1" s="159"/>
      <c r="GLW1" s="158" t="s">
        <v>394</v>
      </c>
      <c r="GLX1" s="159"/>
      <c r="GLY1" s="158" t="s">
        <v>394</v>
      </c>
      <c r="GLZ1" s="159"/>
      <c r="GMA1" s="158" t="s">
        <v>394</v>
      </c>
      <c r="GMB1" s="159"/>
      <c r="GMC1" s="158" t="s">
        <v>394</v>
      </c>
      <c r="GMD1" s="159"/>
      <c r="GME1" s="158" t="s">
        <v>394</v>
      </c>
      <c r="GMF1" s="159"/>
      <c r="GMG1" s="158" t="s">
        <v>394</v>
      </c>
      <c r="GMH1" s="159"/>
      <c r="GMI1" s="158" t="s">
        <v>394</v>
      </c>
      <c r="GMJ1" s="159"/>
      <c r="GMK1" s="158" t="s">
        <v>394</v>
      </c>
      <c r="GML1" s="159"/>
      <c r="GMM1" s="158" t="s">
        <v>394</v>
      </c>
      <c r="GMN1" s="159"/>
      <c r="GMO1" s="158" t="s">
        <v>394</v>
      </c>
      <c r="GMP1" s="159"/>
      <c r="GMQ1" s="158" t="s">
        <v>394</v>
      </c>
      <c r="GMR1" s="159"/>
      <c r="GMS1" s="158" t="s">
        <v>394</v>
      </c>
      <c r="GMT1" s="159"/>
      <c r="GMU1" s="158" t="s">
        <v>394</v>
      </c>
      <c r="GMV1" s="159"/>
      <c r="GMW1" s="158" t="s">
        <v>394</v>
      </c>
      <c r="GMX1" s="159"/>
      <c r="GMY1" s="158" t="s">
        <v>394</v>
      </c>
      <c r="GMZ1" s="159"/>
      <c r="GNA1" s="158" t="s">
        <v>394</v>
      </c>
      <c r="GNB1" s="159"/>
      <c r="GNC1" s="158" t="s">
        <v>394</v>
      </c>
      <c r="GND1" s="159"/>
      <c r="GNE1" s="158" t="s">
        <v>394</v>
      </c>
      <c r="GNF1" s="159"/>
      <c r="GNG1" s="158" t="s">
        <v>394</v>
      </c>
      <c r="GNH1" s="159"/>
      <c r="GNI1" s="158" t="s">
        <v>394</v>
      </c>
      <c r="GNJ1" s="159"/>
      <c r="GNK1" s="158" t="s">
        <v>394</v>
      </c>
      <c r="GNL1" s="159"/>
      <c r="GNM1" s="158" t="s">
        <v>394</v>
      </c>
      <c r="GNN1" s="159"/>
      <c r="GNO1" s="158" t="s">
        <v>394</v>
      </c>
      <c r="GNP1" s="159"/>
      <c r="GNQ1" s="158" t="s">
        <v>394</v>
      </c>
      <c r="GNR1" s="159"/>
      <c r="GNS1" s="158" t="s">
        <v>394</v>
      </c>
      <c r="GNT1" s="159"/>
      <c r="GNU1" s="158" t="s">
        <v>394</v>
      </c>
      <c r="GNV1" s="159"/>
      <c r="GNW1" s="158" t="s">
        <v>394</v>
      </c>
      <c r="GNX1" s="159"/>
      <c r="GNY1" s="158" t="s">
        <v>394</v>
      </c>
      <c r="GNZ1" s="159"/>
      <c r="GOA1" s="158" t="s">
        <v>394</v>
      </c>
      <c r="GOB1" s="159"/>
      <c r="GOC1" s="158" t="s">
        <v>394</v>
      </c>
      <c r="GOD1" s="159"/>
      <c r="GOE1" s="158" t="s">
        <v>394</v>
      </c>
      <c r="GOF1" s="159"/>
      <c r="GOG1" s="158" t="s">
        <v>394</v>
      </c>
      <c r="GOH1" s="159"/>
      <c r="GOI1" s="158" t="s">
        <v>394</v>
      </c>
      <c r="GOJ1" s="159"/>
      <c r="GOK1" s="158" t="s">
        <v>394</v>
      </c>
      <c r="GOL1" s="159"/>
      <c r="GOM1" s="158" t="s">
        <v>394</v>
      </c>
      <c r="GON1" s="159"/>
      <c r="GOO1" s="158" t="s">
        <v>394</v>
      </c>
      <c r="GOP1" s="159"/>
      <c r="GOQ1" s="158" t="s">
        <v>394</v>
      </c>
      <c r="GOR1" s="159"/>
      <c r="GOS1" s="158" t="s">
        <v>394</v>
      </c>
      <c r="GOT1" s="159"/>
      <c r="GOU1" s="158" t="s">
        <v>394</v>
      </c>
      <c r="GOV1" s="159"/>
      <c r="GOW1" s="158" t="s">
        <v>394</v>
      </c>
      <c r="GOX1" s="159"/>
      <c r="GOY1" s="158" t="s">
        <v>394</v>
      </c>
      <c r="GOZ1" s="159"/>
      <c r="GPA1" s="158" t="s">
        <v>394</v>
      </c>
      <c r="GPB1" s="159"/>
      <c r="GPC1" s="158" t="s">
        <v>394</v>
      </c>
      <c r="GPD1" s="159"/>
      <c r="GPE1" s="158" t="s">
        <v>394</v>
      </c>
      <c r="GPF1" s="159"/>
      <c r="GPG1" s="158" t="s">
        <v>394</v>
      </c>
      <c r="GPH1" s="159"/>
      <c r="GPI1" s="158" t="s">
        <v>394</v>
      </c>
      <c r="GPJ1" s="159"/>
      <c r="GPK1" s="158" t="s">
        <v>394</v>
      </c>
      <c r="GPL1" s="159"/>
      <c r="GPM1" s="158" t="s">
        <v>394</v>
      </c>
      <c r="GPN1" s="159"/>
      <c r="GPO1" s="158" t="s">
        <v>394</v>
      </c>
      <c r="GPP1" s="159"/>
      <c r="GPQ1" s="158" t="s">
        <v>394</v>
      </c>
      <c r="GPR1" s="159"/>
      <c r="GPS1" s="158" t="s">
        <v>394</v>
      </c>
      <c r="GPT1" s="159"/>
      <c r="GPU1" s="158" t="s">
        <v>394</v>
      </c>
      <c r="GPV1" s="159"/>
      <c r="GPW1" s="158" t="s">
        <v>394</v>
      </c>
      <c r="GPX1" s="159"/>
      <c r="GPY1" s="158" t="s">
        <v>394</v>
      </c>
      <c r="GPZ1" s="159"/>
      <c r="GQA1" s="158" t="s">
        <v>394</v>
      </c>
      <c r="GQB1" s="159"/>
      <c r="GQC1" s="158" t="s">
        <v>394</v>
      </c>
      <c r="GQD1" s="159"/>
      <c r="GQE1" s="158" t="s">
        <v>394</v>
      </c>
      <c r="GQF1" s="159"/>
      <c r="GQG1" s="158" t="s">
        <v>394</v>
      </c>
      <c r="GQH1" s="159"/>
      <c r="GQI1" s="158" t="s">
        <v>394</v>
      </c>
      <c r="GQJ1" s="159"/>
      <c r="GQK1" s="158" t="s">
        <v>394</v>
      </c>
      <c r="GQL1" s="159"/>
      <c r="GQM1" s="158" t="s">
        <v>394</v>
      </c>
      <c r="GQN1" s="159"/>
      <c r="GQO1" s="158" t="s">
        <v>394</v>
      </c>
      <c r="GQP1" s="159"/>
      <c r="GQQ1" s="158" t="s">
        <v>394</v>
      </c>
      <c r="GQR1" s="159"/>
      <c r="GQS1" s="158" t="s">
        <v>394</v>
      </c>
      <c r="GQT1" s="159"/>
      <c r="GQU1" s="158" t="s">
        <v>394</v>
      </c>
      <c r="GQV1" s="159"/>
      <c r="GQW1" s="158" t="s">
        <v>394</v>
      </c>
      <c r="GQX1" s="159"/>
      <c r="GQY1" s="158" t="s">
        <v>394</v>
      </c>
      <c r="GQZ1" s="159"/>
      <c r="GRA1" s="158" t="s">
        <v>394</v>
      </c>
      <c r="GRB1" s="159"/>
      <c r="GRC1" s="158" t="s">
        <v>394</v>
      </c>
      <c r="GRD1" s="159"/>
      <c r="GRE1" s="158" t="s">
        <v>394</v>
      </c>
      <c r="GRF1" s="159"/>
      <c r="GRG1" s="158" t="s">
        <v>394</v>
      </c>
      <c r="GRH1" s="159"/>
      <c r="GRI1" s="158" t="s">
        <v>394</v>
      </c>
      <c r="GRJ1" s="159"/>
      <c r="GRK1" s="158" t="s">
        <v>394</v>
      </c>
      <c r="GRL1" s="159"/>
      <c r="GRM1" s="158" t="s">
        <v>394</v>
      </c>
      <c r="GRN1" s="159"/>
      <c r="GRO1" s="158" t="s">
        <v>394</v>
      </c>
      <c r="GRP1" s="159"/>
      <c r="GRQ1" s="158" t="s">
        <v>394</v>
      </c>
      <c r="GRR1" s="159"/>
      <c r="GRS1" s="158" t="s">
        <v>394</v>
      </c>
      <c r="GRT1" s="159"/>
      <c r="GRU1" s="158" t="s">
        <v>394</v>
      </c>
      <c r="GRV1" s="159"/>
      <c r="GRW1" s="158" t="s">
        <v>394</v>
      </c>
      <c r="GRX1" s="159"/>
      <c r="GRY1" s="158" t="s">
        <v>394</v>
      </c>
      <c r="GRZ1" s="159"/>
      <c r="GSA1" s="158" t="s">
        <v>394</v>
      </c>
      <c r="GSB1" s="159"/>
      <c r="GSC1" s="158" t="s">
        <v>394</v>
      </c>
      <c r="GSD1" s="159"/>
      <c r="GSE1" s="158" t="s">
        <v>394</v>
      </c>
      <c r="GSF1" s="159"/>
      <c r="GSG1" s="158" t="s">
        <v>394</v>
      </c>
      <c r="GSH1" s="159"/>
      <c r="GSI1" s="158" t="s">
        <v>394</v>
      </c>
      <c r="GSJ1" s="159"/>
      <c r="GSK1" s="158" t="s">
        <v>394</v>
      </c>
      <c r="GSL1" s="159"/>
      <c r="GSM1" s="158" t="s">
        <v>394</v>
      </c>
      <c r="GSN1" s="159"/>
      <c r="GSO1" s="158" t="s">
        <v>394</v>
      </c>
      <c r="GSP1" s="159"/>
      <c r="GSQ1" s="158" t="s">
        <v>394</v>
      </c>
      <c r="GSR1" s="159"/>
      <c r="GSS1" s="158" t="s">
        <v>394</v>
      </c>
      <c r="GST1" s="159"/>
      <c r="GSU1" s="158" t="s">
        <v>394</v>
      </c>
      <c r="GSV1" s="159"/>
      <c r="GSW1" s="158" t="s">
        <v>394</v>
      </c>
      <c r="GSX1" s="159"/>
      <c r="GSY1" s="158" t="s">
        <v>394</v>
      </c>
      <c r="GSZ1" s="159"/>
      <c r="GTA1" s="158" t="s">
        <v>394</v>
      </c>
      <c r="GTB1" s="159"/>
      <c r="GTC1" s="158" t="s">
        <v>394</v>
      </c>
      <c r="GTD1" s="159"/>
      <c r="GTE1" s="158" t="s">
        <v>394</v>
      </c>
      <c r="GTF1" s="159"/>
      <c r="GTG1" s="158" t="s">
        <v>394</v>
      </c>
      <c r="GTH1" s="159"/>
      <c r="GTI1" s="158" t="s">
        <v>394</v>
      </c>
      <c r="GTJ1" s="159"/>
      <c r="GTK1" s="158" t="s">
        <v>394</v>
      </c>
      <c r="GTL1" s="159"/>
      <c r="GTM1" s="158" t="s">
        <v>394</v>
      </c>
      <c r="GTN1" s="159"/>
      <c r="GTO1" s="158" t="s">
        <v>394</v>
      </c>
      <c r="GTP1" s="159"/>
      <c r="GTQ1" s="158" t="s">
        <v>394</v>
      </c>
      <c r="GTR1" s="159"/>
      <c r="GTS1" s="158" t="s">
        <v>394</v>
      </c>
      <c r="GTT1" s="159"/>
      <c r="GTU1" s="158" t="s">
        <v>394</v>
      </c>
      <c r="GTV1" s="159"/>
      <c r="GTW1" s="158" t="s">
        <v>394</v>
      </c>
      <c r="GTX1" s="159"/>
      <c r="GTY1" s="158" t="s">
        <v>394</v>
      </c>
      <c r="GTZ1" s="159"/>
      <c r="GUA1" s="158" t="s">
        <v>394</v>
      </c>
      <c r="GUB1" s="159"/>
      <c r="GUC1" s="158" t="s">
        <v>394</v>
      </c>
      <c r="GUD1" s="159"/>
      <c r="GUE1" s="158" t="s">
        <v>394</v>
      </c>
      <c r="GUF1" s="159"/>
      <c r="GUG1" s="158" t="s">
        <v>394</v>
      </c>
      <c r="GUH1" s="159"/>
      <c r="GUI1" s="158" t="s">
        <v>394</v>
      </c>
      <c r="GUJ1" s="159"/>
      <c r="GUK1" s="158" t="s">
        <v>394</v>
      </c>
      <c r="GUL1" s="159"/>
      <c r="GUM1" s="158" t="s">
        <v>394</v>
      </c>
      <c r="GUN1" s="159"/>
      <c r="GUO1" s="158" t="s">
        <v>394</v>
      </c>
      <c r="GUP1" s="159"/>
      <c r="GUQ1" s="158" t="s">
        <v>394</v>
      </c>
      <c r="GUR1" s="159"/>
      <c r="GUS1" s="158" t="s">
        <v>394</v>
      </c>
      <c r="GUT1" s="159"/>
      <c r="GUU1" s="158" t="s">
        <v>394</v>
      </c>
      <c r="GUV1" s="159"/>
      <c r="GUW1" s="158" t="s">
        <v>394</v>
      </c>
      <c r="GUX1" s="159"/>
      <c r="GUY1" s="158" t="s">
        <v>394</v>
      </c>
      <c r="GUZ1" s="159"/>
      <c r="GVA1" s="158" t="s">
        <v>394</v>
      </c>
      <c r="GVB1" s="159"/>
      <c r="GVC1" s="158" t="s">
        <v>394</v>
      </c>
      <c r="GVD1" s="159"/>
      <c r="GVE1" s="158" t="s">
        <v>394</v>
      </c>
      <c r="GVF1" s="159"/>
      <c r="GVG1" s="158" t="s">
        <v>394</v>
      </c>
      <c r="GVH1" s="159"/>
      <c r="GVI1" s="158" t="s">
        <v>394</v>
      </c>
      <c r="GVJ1" s="159"/>
      <c r="GVK1" s="158" t="s">
        <v>394</v>
      </c>
      <c r="GVL1" s="159"/>
      <c r="GVM1" s="158" t="s">
        <v>394</v>
      </c>
      <c r="GVN1" s="159"/>
      <c r="GVO1" s="158" t="s">
        <v>394</v>
      </c>
      <c r="GVP1" s="159"/>
      <c r="GVQ1" s="158" t="s">
        <v>394</v>
      </c>
      <c r="GVR1" s="159"/>
      <c r="GVS1" s="158" t="s">
        <v>394</v>
      </c>
      <c r="GVT1" s="159"/>
      <c r="GVU1" s="158" t="s">
        <v>394</v>
      </c>
      <c r="GVV1" s="159"/>
      <c r="GVW1" s="158" t="s">
        <v>394</v>
      </c>
      <c r="GVX1" s="159"/>
      <c r="GVY1" s="158" t="s">
        <v>394</v>
      </c>
      <c r="GVZ1" s="159"/>
      <c r="GWA1" s="158" t="s">
        <v>394</v>
      </c>
      <c r="GWB1" s="159"/>
      <c r="GWC1" s="158" t="s">
        <v>394</v>
      </c>
      <c r="GWD1" s="159"/>
      <c r="GWE1" s="158" t="s">
        <v>394</v>
      </c>
      <c r="GWF1" s="159"/>
      <c r="GWG1" s="158" t="s">
        <v>394</v>
      </c>
      <c r="GWH1" s="159"/>
      <c r="GWI1" s="158" t="s">
        <v>394</v>
      </c>
      <c r="GWJ1" s="159"/>
      <c r="GWK1" s="158" t="s">
        <v>394</v>
      </c>
      <c r="GWL1" s="159"/>
      <c r="GWM1" s="158" t="s">
        <v>394</v>
      </c>
      <c r="GWN1" s="159"/>
      <c r="GWO1" s="158" t="s">
        <v>394</v>
      </c>
      <c r="GWP1" s="159"/>
      <c r="GWQ1" s="158" t="s">
        <v>394</v>
      </c>
      <c r="GWR1" s="159"/>
      <c r="GWS1" s="158" t="s">
        <v>394</v>
      </c>
      <c r="GWT1" s="159"/>
      <c r="GWU1" s="158" t="s">
        <v>394</v>
      </c>
      <c r="GWV1" s="159"/>
      <c r="GWW1" s="158" t="s">
        <v>394</v>
      </c>
      <c r="GWX1" s="159"/>
      <c r="GWY1" s="158" t="s">
        <v>394</v>
      </c>
      <c r="GWZ1" s="159"/>
      <c r="GXA1" s="158" t="s">
        <v>394</v>
      </c>
      <c r="GXB1" s="159"/>
      <c r="GXC1" s="158" t="s">
        <v>394</v>
      </c>
      <c r="GXD1" s="159"/>
      <c r="GXE1" s="158" t="s">
        <v>394</v>
      </c>
      <c r="GXF1" s="159"/>
      <c r="GXG1" s="158" t="s">
        <v>394</v>
      </c>
      <c r="GXH1" s="159"/>
      <c r="GXI1" s="158" t="s">
        <v>394</v>
      </c>
      <c r="GXJ1" s="159"/>
      <c r="GXK1" s="158" t="s">
        <v>394</v>
      </c>
      <c r="GXL1" s="159"/>
      <c r="GXM1" s="158" t="s">
        <v>394</v>
      </c>
      <c r="GXN1" s="159"/>
      <c r="GXO1" s="158" t="s">
        <v>394</v>
      </c>
      <c r="GXP1" s="159"/>
      <c r="GXQ1" s="158" t="s">
        <v>394</v>
      </c>
      <c r="GXR1" s="159"/>
      <c r="GXS1" s="158" t="s">
        <v>394</v>
      </c>
      <c r="GXT1" s="159"/>
      <c r="GXU1" s="158" t="s">
        <v>394</v>
      </c>
      <c r="GXV1" s="159"/>
      <c r="GXW1" s="158" t="s">
        <v>394</v>
      </c>
      <c r="GXX1" s="159"/>
      <c r="GXY1" s="158" t="s">
        <v>394</v>
      </c>
      <c r="GXZ1" s="159"/>
      <c r="GYA1" s="158" t="s">
        <v>394</v>
      </c>
      <c r="GYB1" s="159"/>
      <c r="GYC1" s="158" t="s">
        <v>394</v>
      </c>
      <c r="GYD1" s="159"/>
      <c r="GYE1" s="158" t="s">
        <v>394</v>
      </c>
      <c r="GYF1" s="159"/>
      <c r="GYG1" s="158" t="s">
        <v>394</v>
      </c>
      <c r="GYH1" s="159"/>
      <c r="GYI1" s="158" t="s">
        <v>394</v>
      </c>
      <c r="GYJ1" s="159"/>
      <c r="GYK1" s="158" t="s">
        <v>394</v>
      </c>
      <c r="GYL1" s="159"/>
      <c r="GYM1" s="158" t="s">
        <v>394</v>
      </c>
      <c r="GYN1" s="159"/>
      <c r="GYO1" s="158" t="s">
        <v>394</v>
      </c>
      <c r="GYP1" s="159"/>
      <c r="GYQ1" s="158" t="s">
        <v>394</v>
      </c>
      <c r="GYR1" s="159"/>
      <c r="GYS1" s="158" t="s">
        <v>394</v>
      </c>
      <c r="GYT1" s="159"/>
      <c r="GYU1" s="158" t="s">
        <v>394</v>
      </c>
      <c r="GYV1" s="159"/>
      <c r="GYW1" s="158" t="s">
        <v>394</v>
      </c>
      <c r="GYX1" s="159"/>
      <c r="GYY1" s="158" t="s">
        <v>394</v>
      </c>
      <c r="GYZ1" s="159"/>
      <c r="GZA1" s="158" t="s">
        <v>394</v>
      </c>
      <c r="GZB1" s="159"/>
      <c r="GZC1" s="158" t="s">
        <v>394</v>
      </c>
      <c r="GZD1" s="159"/>
      <c r="GZE1" s="158" t="s">
        <v>394</v>
      </c>
      <c r="GZF1" s="159"/>
      <c r="GZG1" s="158" t="s">
        <v>394</v>
      </c>
      <c r="GZH1" s="159"/>
      <c r="GZI1" s="158" t="s">
        <v>394</v>
      </c>
      <c r="GZJ1" s="159"/>
      <c r="GZK1" s="158" t="s">
        <v>394</v>
      </c>
      <c r="GZL1" s="159"/>
      <c r="GZM1" s="158" t="s">
        <v>394</v>
      </c>
      <c r="GZN1" s="159"/>
      <c r="GZO1" s="158" t="s">
        <v>394</v>
      </c>
      <c r="GZP1" s="159"/>
      <c r="GZQ1" s="158" t="s">
        <v>394</v>
      </c>
      <c r="GZR1" s="159"/>
      <c r="GZS1" s="158" t="s">
        <v>394</v>
      </c>
      <c r="GZT1" s="159"/>
      <c r="GZU1" s="158" t="s">
        <v>394</v>
      </c>
      <c r="GZV1" s="159"/>
      <c r="GZW1" s="158" t="s">
        <v>394</v>
      </c>
      <c r="GZX1" s="159"/>
      <c r="GZY1" s="158" t="s">
        <v>394</v>
      </c>
      <c r="GZZ1" s="159"/>
      <c r="HAA1" s="158" t="s">
        <v>394</v>
      </c>
      <c r="HAB1" s="159"/>
      <c r="HAC1" s="158" t="s">
        <v>394</v>
      </c>
      <c r="HAD1" s="159"/>
      <c r="HAE1" s="158" t="s">
        <v>394</v>
      </c>
      <c r="HAF1" s="159"/>
      <c r="HAG1" s="158" t="s">
        <v>394</v>
      </c>
      <c r="HAH1" s="159"/>
      <c r="HAI1" s="158" t="s">
        <v>394</v>
      </c>
      <c r="HAJ1" s="159"/>
      <c r="HAK1" s="158" t="s">
        <v>394</v>
      </c>
      <c r="HAL1" s="159"/>
      <c r="HAM1" s="158" t="s">
        <v>394</v>
      </c>
      <c r="HAN1" s="159"/>
      <c r="HAO1" s="158" t="s">
        <v>394</v>
      </c>
      <c r="HAP1" s="159"/>
      <c r="HAQ1" s="158" t="s">
        <v>394</v>
      </c>
      <c r="HAR1" s="159"/>
      <c r="HAS1" s="158" t="s">
        <v>394</v>
      </c>
      <c r="HAT1" s="159"/>
      <c r="HAU1" s="158" t="s">
        <v>394</v>
      </c>
      <c r="HAV1" s="159"/>
      <c r="HAW1" s="158" t="s">
        <v>394</v>
      </c>
      <c r="HAX1" s="159"/>
      <c r="HAY1" s="158" t="s">
        <v>394</v>
      </c>
      <c r="HAZ1" s="159"/>
      <c r="HBA1" s="158" t="s">
        <v>394</v>
      </c>
      <c r="HBB1" s="159"/>
      <c r="HBC1" s="158" t="s">
        <v>394</v>
      </c>
      <c r="HBD1" s="159"/>
      <c r="HBE1" s="158" t="s">
        <v>394</v>
      </c>
      <c r="HBF1" s="159"/>
      <c r="HBG1" s="158" t="s">
        <v>394</v>
      </c>
      <c r="HBH1" s="159"/>
      <c r="HBI1" s="158" t="s">
        <v>394</v>
      </c>
      <c r="HBJ1" s="159"/>
      <c r="HBK1" s="158" t="s">
        <v>394</v>
      </c>
      <c r="HBL1" s="159"/>
      <c r="HBM1" s="158" t="s">
        <v>394</v>
      </c>
      <c r="HBN1" s="159"/>
      <c r="HBO1" s="158" t="s">
        <v>394</v>
      </c>
      <c r="HBP1" s="159"/>
      <c r="HBQ1" s="158" t="s">
        <v>394</v>
      </c>
      <c r="HBR1" s="159"/>
      <c r="HBS1" s="158" t="s">
        <v>394</v>
      </c>
      <c r="HBT1" s="159"/>
      <c r="HBU1" s="158" t="s">
        <v>394</v>
      </c>
      <c r="HBV1" s="159"/>
      <c r="HBW1" s="158" t="s">
        <v>394</v>
      </c>
      <c r="HBX1" s="159"/>
      <c r="HBY1" s="158" t="s">
        <v>394</v>
      </c>
      <c r="HBZ1" s="159"/>
      <c r="HCA1" s="158" t="s">
        <v>394</v>
      </c>
      <c r="HCB1" s="159"/>
      <c r="HCC1" s="158" t="s">
        <v>394</v>
      </c>
      <c r="HCD1" s="159"/>
      <c r="HCE1" s="158" t="s">
        <v>394</v>
      </c>
      <c r="HCF1" s="159"/>
      <c r="HCG1" s="158" t="s">
        <v>394</v>
      </c>
      <c r="HCH1" s="159"/>
      <c r="HCI1" s="158" t="s">
        <v>394</v>
      </c>
      <c r="HCJ1" s="159"/>
      <c r="HCK1" s="158" t="s">
        <v>394</v>
      </c>
      <c r="HCL1" s="159"/>
      <c r="HCM1" s="158" t="s">
        <v>394</v>
      </c>
      <c r="HCN1" s="159"/>
      <c r="HCO1" s="158" t="s">
        <v>394</v>
      </c>
      <c r="HCP1" s="159"/>
      <c r="HCQ1" s="158" t="s">
        <v>394</v>
      </c>
      <c r="HCR1" s="159"/>
      <c r="HCS1" s="158" t="s">
        <v>394</v>
      </c>
      <c r="HCT1" s="159"/>
      <c r="HCU1" s="158" t="s">
        <v>394</v>
      </c>
      <c r="HCV1" s="159"/>
      <c r="HCW1" s="158" t="s">
        <v>394</v>
      </c>
      <c r="HCX1" s="159"/>
      <c r="HCY1" s="158" t="s">
        <v>394</v>
      </c>
      <c r="HCZ1" s="159"/>
      <c r="HDA1" s="158" t="s">
        <v>394</v>
      </c>
      <c r="HDB1" s="159"/>
      <c r="HDC1" s="158" t="s">
        <v>394</v>
      </c>
      <c r="HDD1" s="159"/>
      <c r="HDE1" s="158" t="s">
        <v>394</v>
      </c>
      <c r="HDF1" s="159"/>
      <c r="HDG1" s="158" t="s">
        <v>394</v>
      </c>
      <c r="HDH1" s="159"/>
      <c r="HDI1" s="158" t="s">
        <v>394</v>
      </c>
      <c r="HDJ1" s="159"/>
      <c r="HDK1" s="158" t="s">
        <v>394</v>
      </c>
      <c r="HDL1" s="159"/>
      <c r="HDM1" s="158" t="s">
        <v>394</v>
      </c>
      <c r="HDN1" s="159"/>
      <c r="HDO1" s="158" t="s">
        <v>394</v>
      </c>
      <c r="HDP1" s="159"/>
      <c r="HDQ1" s="158" t="s">
        <v>394</v>
      </c>
      <c r="HDR1" s="159"/>
      <c r="HDS1" s="158" t="s">
        <v>394</v>
      </c>
      <c r="HDT1" s="159"/>
      <c r="HDU1" s="158" t="s">
        <v>394</v>
      </c>
      <c r="HDV1" s="159"/>
      <c r="HDW1" s="158" t="s">
        <v>394</v>
      </c>
      <c r="HDX1" s="159"/>
      <c r="HDY1" s="158" t="s">
        <v>394</v>
      </c>
      <c r="HDZ1" s="159"/>
      <c r="HEA1" s="158" t="s">
        <v>394</v>
      </c>
      <c r="HEB1" s="159"/>
      <c r="HEC1" s="158" t="s">
        <v>394</v>
      </c>
      <c r="HED1" s="159"/>
      <c r="HEE1" s="158" t="s">
        <v>394</v>
      </c>
      <c r="HEF1" s="159"/>
      <c r="HEG1" s="158" t="s">
        <v>394</v>
      </c>
      <c r="HEH1" s="159"/>
      <c r="HEI1" s="158" t="s">
        <v>394</v>
      </c>
      <c r="HEJ1" s="159"/>
      <c r="HEK1" s="158" t="s">
        <v>394</v>
      </c>
      <c r="HEL1" s="159"/>
      <c r="HEM1" s="158" t="s">
        <v>394</v>
      </c>
      <c r="HEN1" s="159"/>
      <c r="HEO1" s="158" t="s">
        <v>394</v>
      </c>
      <c r="HEP1" s="159"/>
      <c r="HEQ1" s="158" t="s">
        <v>394</v>
      </c>
      <c r="HER1" s="159"/>
      <c r="HES1" s="158" t="s">
        <v>394</v>
      </c>
      <c r="HET1" s="159"/>
      <c r="HEU1" s="158" t="s">
        <v>394</v>
      </c>
      <c r="HEV1" s="159"/>
      <c r="HEW1" s="158" t="s">
        <v>394</v>
      </c>
      <c r="HEX1" s="159"/>
      <c r="HEY1" s="158" t="s">
        <v>394</v>
      </c>
      <c r="HEZ1" s="159"/>
      <c r="HFA1" s="158" t="s">
        <v>394</v>
      </c>
      <c r="HFB1" s="159"/>
      <c r="HFC1" s="158" t="s">
        <v>394</v>
      </c>
      <c r="HFD1" s="159"/>
      <c r="HFE1" s="158" t="s">
        <v>394</v>
      </c>
      <c r="HFF1" s="159"/>
      <c r="HFG1" s="158" t="s">
        <v>394</v>
      </c>
      <c r="HFH1" s="159"/>
      <c r="HFI1" s="158" t="s">
        <v>394</v>
      </c>
      <c r="HFJ1" s="159"/>
      <c r="HFK1" s="158" t="s">
        <v>394</v>
      </c>
      <c r="HFL1" s="159"/>
      <c r="HFM1" s="158" t="s">
        <v>394</v>
      </c>
      <c r="HFN1" s="159"/>
      <c r="HFO1" s="158" t="s">
        <v>394</v>
      </c>
      <c r="HFP1" s="159"/>
      <c r="HFQ1" s="158" t="s">
        <v>394</v>
      </c>
      <c r="HFR1" s="159"/>
      <c r="HFS1" s="158" t="s">
        <v>394</v>
      </c>
      <c r="HFT1" s="159"/>
      <c r="HFU1" s="158" t="s">
        <v>394</v>
      </c>
      <c r="HFV1" s="159"/>
      <c r="HFW1" s="158" t="s">
        <v>394</v>
      </c>
      <c r="HFX1" s="159"/>
      <c r="HFY1" s="158" t="s">
        <v>394</v>
      </c>
      <c r="HFZ1" s="159"/>
      <c r="HGA1" s="158" t="s">
        <v>394</v>
      </c>
      <c r="HGB1" s="159"/>
      <c r="HGC1" s="158" t="s">
        <v>394</v>
      </c>
      <c r="HGD1" s="159"/>
      <c r="HGE1" s="158" t="s">
        <v>394</v>
      </c>
      <c r="HGF1" s="159"/>
      <c r="HGG1" s="158" t="s">
        <v>394</v>
      </c>
      <c r="HGH1" s="159"/>
      <c r="HGI1" s="158" t="s">
        <v>394</v>
      </c>
      <c r="HGJ1" s="159"/>
      <c r="HGK1" s="158" t="s">
        <v>394</v>
      </c>
      <c r="HGL1" s="159"/>
      <c r="HGM1" s="158" t="s">
        <v>394</v>
      </c>
      <c r="HGN1" s="159"/>
      <c r="HGO1" s="158" t="s">
        <v>394</v>
      </c>
      <c r="HGP1" s="159"/>
      <c r="HGQ1" s="158" t="s">
        <v>394</v>
      </c>
      <c r="HGR1" s="159"/>
      <c r="HGS1" s="158" t="s">
        <v>394</v>
      </c>
      <c r="HGT1" s="159"/>
      <c r="HGU1" s="158" t="s">
        <v>394</v>
      </c>
      <c r="HGV1" s="159"/>
      <c r="HGW1" s="158" t="s">
        <v>394</v>
      </c>
      <c r="HGX1" s="159"/>
      <c r="HGY1" s="158" t="s">
        <v>394</v>
      </c>
      <c r="HGZ1" s="159"/>
      <c r="HHA1" s="158" t="s">
        <v>394</v>
      </c>
      <c r="HHB1" s="159"/>
      <c r="HHC1" s="158" t="s">
        <v>394</v>
      </c>
      <c r="HHD1" s="159"/>
      <c r="HHE1" s="158" t="s">
        <v>394</v>
      </c>
      <c r="HHF1" s="159"/>
      <c r="HHG1" s="158" t="s">
        <v>394</v>
      </c>
      <c r="HHH1" s="159"/>
      <c r="HHI1" s="158" t="s">
        <v>394</v>
      </c>
      <c r="HHJ1" s="159"/>
      <c r="HHK1" s="158" t="s">
        <v>394</v>
      </c>
      <c r="HHL1" s="159"/>
      <c r="HHM1" s="158" t="s">
        <v>394</v>
      </c>
      <c r="HHN1" s="159"/>
      <c r="HHO1" s="158" t="s">
        <v>394</v>
      </c>
      <c r="HHP1" s="159"/>
      <c r="HHQ1" s="158" t="s">
        <v>394</v>
      </c>
      <c r="HHR1" s="159"/>
      <c r="HHS1" s="158" t="s">
        <v>394</v>
      </c>
      <c r="HHT1" s="159"/>
      <c r="HHU1" s="158" t="s">
        <v>394</v>
      </c>
      <c r="HHV1" s="159"/>
      <c r="HHW1" s="158" t="s">
        <v>394</v>
      </c>
      <c r="HHX1" s="159"/>
      <c r="HHY1" s="158" t="s">
        <v>394</v>
      </c>
      <c r="HHZ1" s="159"/>
      <c r="HIA1" s="158" t="s">
        <v>394</v>
      </c>
      <c r="HIB1" s="159"/>
      <c r="HIC1" s="158" t="s">
        <v>394</v>
      </c>
      <c r="HID1" s="159"/>
      <c r="HIE1" s="158" t="s">
        <v>394</v>
      </c>
      <c r="HIF1" s="159"/>
      <c r="HIG1" s="158" t="s">
        <v>394</v>
      </c>
      <c r="HIH1" s="159"/>
      <c r="HII1" s="158" t="s">
        <v>394</v>
      </c>
      <c r="HIJ1" s="159"/>
      <c r="HIK1" s="158" t="s">
        <v>394</v>
      </c>
      <c r="HIL1" s="159"/>
      <c r="HIM1" s="158" t="s">
        <v>394</v>
      </c>
      <c r="HIN1" s="159"/>
      <c r="HIO1" s="158" t="s">
        <v>394</v>
      </c>
      <c r="HIP1" s="159"/>
      <c r="HIQ1" s="158" t="s">
        <v>394</v>
      </c>
      <c r="HIR1" s="159"/>
      <c r="HIS1" s="158" t="s">
        <v>394</v>
      </c>
      <c r="HIT1" s="159"/>
      <c r="HIU1" s="158" t="s">
        <v>394</v>
      </c>
      <c r="HIV1" s="159"/>
      <c r="HIW1" s="158" t="s">
        <v>394</v>
      </c>
      <c r="HIX1" s="159"/>
      <c r="HIY1" s="158" t="s">
        <v>394</v>
      </c>
      <c r="HIZ1" s="159"/>
      <c r="HJA1" s="158" t="s">
        <v>394</v>
      </c>
      <c r="HJB1" s="159"/>
      <c r="HJC1" s="158" t="s">
        <v>394</v>
      </c>
      <c r="HJD1" s="159"/>
      <c r="HJE1" s="158" t="s">
        <v>394</v>
      </c>
      <c r="HJF1" s="159"/>
      <c r="HJG1" s="158" t="s">
        <v>394</v>
      </c>
      <c r="HJH1" s="159"/>
      <c r="HJI1" s="158" t="s">
        <v>394</v>
      </c>
      <c r="HJJ1" s="159"/>
      <c r="HJK1" s="158" t="s">
        <v>394</v>
      </c>
      <c r="HJL1" s="159"/>
      <c r="HJM1" s="158" t="s">
        <v>394</v>
      </c>
      <c r="HJN1" s="159"/>
      <c r="HJO1" s="158" t="s">
        <v>394</v>
      </c>
      <c r="HJP1" s="159"/>
      <c r="HJQ1" s="158" t="s">
        <v>394</v>
      </c>
      <c r="HJR1" s="159"/>
      <c r="HJS1" s="158" t="s">
        <v>394</v>
      </c>
      <c r="HJT1" s="159"/>
      <c r="HJU1" s="158" t="s">
        <v>394</v>
      </c>
      <c r="HJV1" s="159"/>
      <c r="HJW1" s="158" t="s">
        <v>394</v>
      </c>
      <c r="HJX1" s="159"/>
      <c r="HJY1" s="158" t="s">
        <v>394</v>
      </c>
      <c r="HJZ1" s="159"/>
      <c r="HKA1" s="158" t="s">
        <v>394</v>
      </c>
      <c r="HKB1" s="159"/>
      <c r="HKC1" s="158" t="s">
        <v>394</v>
      </c>
      <c r="HKD1" s="159"/>
      <c r="HKE1" s="158" t="s">
        <v>394</v>
      </c>
      <c r="HKF1" s="159"/>
      <c r="HKG1" s="158" t="s">
        <v>394</v>
      </c>
      <c r="HKH1" s="159"/>
      <c r="HKI1" s="158" t="s">
        <v>394</v>
      </c>
      <c r="HKJ1" s="159"/>
      <c r="HKK1" s="158" t="s">
        <v>394</v>
      </c>
      <c r="HKL1" s="159"/>
      <c r="HKM1" s="158" t="s">
        <v>394</v>
      </c>
      <c r="HKN1" s="159"/>
      <c r="HKO1" s="158" t="s">
        <v>394</v>
      </c>
      <c r="HKP1" s="159"/>
      <c r="HKQ1" s="158" t="s">
        <v>394</v>
      </c>
      <c r="HKR1" s="159"/>
      <c r="HKS1" s="158" t="s">
        <v>394</v>
      </c>
      <c r="HKT1" s="159"/>
      <c r="HKU1" s="158" t="s">
        <v>394</v>
      </c>
      <c r="HKV1" s="159"/>
      <c r="HKW1" s="158" t="s">
        <v>394</v>
      </c>
      <c r="HKX1" s="159"/>
      <c r="HKY1" s="158" t="s">
        <v>394</v>
      </c>
      <c r="HKZ1" s="159"/>
      <c r="HLA1" s="158" t="s">
        <v>394</v>
      </c>
      <c r="HLB1" s="159"/>
      <c r="HLC1" s="158" t="s">
        <v>394</v>
      </c>
      <c r="HLD1" s="159"/>
      <c r="HLE1" s="158" t="s">
        <v>394</v>
      </c>
      <c r="HLF1" s="159"/>
      <c r="HLG1" s="158" t="s">
        <v>394</v>
      </c>
      <c r="HLH1" s="159"/>
      <c r="HLI1" s="158" t="s">
        <v>394</v>
      </c>
      <c r="HLJ1" s="159"/>
      <c r="HLK1" s="158" t="s">
        <v>394</v>
      </c>
      <c r="HLL1" s="159"/>
      <c r="HLM1" s="158" t="s">
        <v>394</v>
      </c>
      <c r="HLN1" s="159"/>
      <c r="HLO1" s="158" t="s">
        <v>394</v>
      </c>
      <c r="HLP1" s="159"/>
      <c r="HLQ1" s="158" t="s">
        <v>394</v>
      </c>
      <c r="HLR1" s="159"/>
      <c r="HLS1" s="158" t="s">
        <v>394</v>
      </c>
      <c r="HLT1" s="159"/>
      <c r="HLU1" s="158" t="s">
        <v>394</v>
      </c>
      <c r="HLV1" s="159"/>
      <c r="HLW1" s="158" t="s">
        <v>394</v>
      </c>
      <c r="HLX1" s="159"/>
      <c r="HLY1" s="158" t="s">
        <v>394</v>
      </c>
      <c r="HLZ1" s="159"/>
      <c r="HMA1" s="158" t="s">
        <v>394</v>
      </c>
      <c r="HMB1" s="159"/>
      <c r="HMC1" s="158" t="s">
        <v>394</v>
      </c>
      <c r="HMD1" s="159"/>
      <c r="HME1" s="158" t="s">
        <v>394</v>
      </c>
      <c r="HMF1" s="159"/>
      <c r="HMG1" s="158" t="s">
        <v>394</v>
      </c>
      <c r="HMH1" s="159"/>
      <c r="HMI1" s="158" t="s">
        <v>394</v>
      </c>
      <c r="HMJ1" s="159"/>
      <c r="HMK1" s="158" t="s">
        <v>394</v>
      </c>
      <c r="HML1" s="159"/>
      <c r="HMM1" s="158" t="s">
        <v>394</v>
      </c>
      <c r="HMN1" s="159"/>
      <c r="HMO1" s="158" t="s">
        <v>394</v>
      </c>
      <c r="HMP1" s="159"/>
      <c r="HMQ1" s="158" t="s">
        <v>394</v>
      </c>
      <c r="HMR1" s="159"/>
      <c r="HMS1" s="158" t="s">
        <v>394</v>
      </c>
      <c r="HMT1" s="159"/>
      <c r="HMU1" s="158" t="s">
        <v>394</v>
      </c>
      <c r="HMV1" s="159"/>
      <c r="HMW1" s="158" t="s">
        <v>394</v>
      </c>
      <c r="HMX1" s="159"/>
      <c r="HMY1" s="158" t="s">
        <v>394</v>
      </c>
      <c r="HMZ1" s="159"/>
      <c r="HNA1" s="158" t="s">
        <v>394</v>
      </c>
      <c r="HNB1" s="159"/>
      <c r="HNC1" s="158" t="s">
        <v>394</v>
      </c>
      <c r="HND1" s="159"/>
      <c r="HNE1" s="158" t="s">
        <v>394</v>
      </c>
      <c r="HNF1" s="159"/>
      <c r="HNG1" s="158" t="s">
        <v>394</v>
      </c>
      <c r="HNH1" s="159"/>
      <c r="HNI1" s="158" t="s">
        <v>394</v>
      </c>
      <c r="HNJ1" s="159"/>
      <c r="HNK1" s="158" t="s">
        <v>394</v>
      </c>
      <c r="HNL1" s="159"/>
      <c r="HNM1" s="158" t="s">
        <v>394</v>
      </c>
      <c r="HNN1" s="159"/>
      <c r="HNO1" s="158" t="s">
        <v>394</v>
      </c>
      <c r="HNP1" s="159"/>
      <c r="HNQ1" s="158" t="s">
        <v>394</v>
      </c>
      <c r="HNR1" s="159"/>
      <c r="HNS1" s="158" t="s">
        <v>394</v>
      </c>
      <c r="HNT1" s="159"/>
      <c r="HNU1" s="158" t="s">
        <v>394</v>
      </c>
      <c r="HNV1" s="159"/>
      <c r="HNW1" s="158" t="s">
        <v>394</v>
      </c>
      <c r="HNX1" s="159"/>
      <c r="HNY1" s="158" t="s">
        <v>394</v>
      </c>
      <c r="HNZ1" s="159"/>
      <c r="HOA1" s="158" t="s">
        <v>394</v>
      </c>
      <c r="HOB1" s="159"/>
      <c r="HOC1" s="158" t="s">
        <v>394</v>
      </c>
      <c r="HOD1" s="159"/>
      <c r="HOE1" s="158" t="s">
        <v>394</v>
      </c>
      <c r="HOF1" s="159"/>
      <c r="HOG1" s="158" t="s">
        <v>394</v>
      </c>
      <c r="HOH1" s="159"/>
      <c r="HOI1" s="158" t="s">
        <v>394</v>
      </c>
      <c r="HOJ1" s="159"/>
      <c r="HOK1" s="158" t="s">
        <v>394</v>
      </c>
      <c r="HOL1" s="159"/>
      <c r="HOM1" s="158" t="s">
        <v>394</v>
      </c>
      <c r="HON1" s="159"/>
      <c r="HOO1" s="158" t="s">
        <v>394</v>
      </c>
      <c r="HOP1" s="159"/>
      <c r="HOQ1" s="158" t="s">
        <v>394</v>
      </c>
      <c r="HOR1" s="159"/>
      <c r="HOS1" s="158" t="s">
        <v>394</v>
      </c>
      <c r="HOT1" s="159"/>
      <c r="HOU1" s="158" t="s">
        <v>394</v>
      </c>
      <c r="HOV1" s="159"/>
      <c r="HOW1" s="158" t="s">
        <v>394</v>
      </c>
      <c r="HOX1" s="159"/>
      <c r="HOY1" s="158" t="s">
        <v>394</v>
      </c>
      <c r="HOZ1" s="159"/>
      <c r="HPA1" s="158" t="s">
        <v>394</v>
      </c>
      <c r="HPB1" s="159"/>
      <c r="HPC1" s="158" t="s">
        <v>394</v>
      </c>
      <c r="HPD1" s="159"/>
      <c r="HPE1" s="158" t="s">
        <v>394</v>
      </c>
      <c r="HPF1" s="159"/>
      <c r="HPG1" s="158" t="s">
        <v>394</v>
      </c>
      <c r="HPH1" s="159"/>
      <c r="HPI1" s="158" t="s">
        <v>394</v>
      </c>
      <c r="HPJ1" s="159"/>
      <c r="HPK1" s="158" t="s">
        <v>394</v>
      </c>
      <c r="HPL1" s="159"/>
      <c r="HPM1" s="158" t="s">
        <v>394</v>
      </c>
      <c r="HPN1" s="159"/>
      <c r="HPO1" s="158" t="s">
        <v>394</v>
      </c>
      <c r="HPP1" s="159"/>
      <c r="HPQ1" s="158" t="s">
        <v>394</v>
      </c>
      <c r="HPR1" s="159"/>
      <c r="HPS1" s="158" t="s">
        <v>394</v>
      </c>
      <c r="HPT1" s="159"/>
      <c r="HPU1" s="158" t="s">
        <v>394</v>
      </c>
      <c r="HPV1" s="159"/>
      <c r="HPW1" s="158" t="s">
        <v>394</v>
      </c>
      <c r="HPX1" s="159"/>
      <c r="HPY1" s="158" t="s">
        <v>394</v>
      </c>
      <c r="HPZ1" s="159"/>
      <c r="HQA1" s="158" t="s">
        <v>394</v>
      </c>
      <c r="HQB1" s="159"/>
      <c r="HQC1" s="158" t="s">
        <v>394</v>
      </c>
      <c r="HQD1" s="159"/>
      <c r="HQE1" s="158" t="s">
        <v>394</v>
      </c>
      <c r="HQF1" s="159"/>
      <c r="HQG1" s="158" t="s">
        <v>394</v>
      </c>
      <c r="HQH1" s="159"/>
      <c r="HQI1" s="158" t="s">
        <v>394</v>
      </c>
      <c r="HQJ1" s="159"/>
      <c r="HQK1" s="158" t="s">
        <v>394</v>
      </c>
      <c r="HQL1" s="159"/>
      <c r="HQM1" s="158" t="s">
        <v>394</v>
      </c>
      <c r="HQN1" s="159"/>
      <c r="HQO1" s="158" t="s">
        <v>394</v>
      </c>
      <c r="HQP1" s="159"/>
      <c r="HQQ1" s="158" t="s">
        <v>394</v>
      </c>
      <c r="HQR1" s="159"/>
      <c r="HQS1" s="158" t="s">
        <v>394</v>
      </c>
      <c r="HQT1" s="159"/>
      <c r="HQU1" s="158" t="s">
        <v>394</v>
      </c>
      <c r="HQV1" s="159"/>
      <c r="HQW1" s="158" t="s">
        <v>394</v>
      </c>
      <c r="HQX1" s="159"/>
      <c r="HQY1" s="158" t="s">
        <v>394</v>
      </c>
      <c r="HQZ1" s="159"/>
      <c r="HRA1" s="158" t="s">
        <v>394</v>
      </c>
      <c r="HRB1" s="159"/>
      <c r="HRC1" s="158" t="s">
        <v>394</v>
      </c>
      <c r="HRD1" s="159"/>
      <c r="HRE1" s="158" t="s">
        <v>394</v>
      </c>
      <c r="HRF1" s="159"/>
      <c r="HRG1" s="158" t="s">
        <v>394</v>
      </c>
      <c r="HRH1" s="159"/>
      <c r="HRI1" s="158" t="s">
        <v>394</v>
      </c>
      <c r="HRJ1" s="159"/>
      <c r="HRK1" s="158" t="s">
        <v>394</v>
      </c>
      <c r="HRL1" s="159"/>
      <c r="HRM1" s="158" t="s">
        <v>394</v>
      </c>
      <c r="HRN1" s="159"/>
      <c r="HRO1" s="158" t="s">
        <v>394</v>
      </c>
      <c r="HRP1" s="159"/>
      <c r="HRQ1" s="158" t="s">
        <v>394</v>
      </c>
      <c r="HRR1" s="159"/>
      <c r="HRS1" s="158" t="s">
        <v>394</v>
      </c>
      <c r="HRT1" s="159"/>
      <c r="HRU1" s="158" t="s">
        <v>394</v>
      </c>
      <c r="HRV1" s="159"/>
      <c r="HRW1" s="158" t="s">
        <v>394</v>
      </c>
      <c r="HRX1" s="159"/>
      <c r="HRY1" s="158" t="s">
        <v>394</v>
      </c>
      <c r="HRZ1" s="159"/>
      <c r="HSA1" s="158" t="s">
        <v>394</v>
      </c>
      <c r="HSB1" s="159"/>
      <c r="HSC1" s="158" t="s">
        <v>394</v>
      </c>
      <c r="HSD1" s="159"/>
      <c r="HSE1" s="158" t="s">
        <v>394</v>
      </c>
      <c r="HSF1" s="159"/>
      <c r="HSG1" s="158" t="s">
        <v>394</v>
      </c>
      <c r="HSH1" s="159"/>
      <c r="HSI1" s="158" t="s">
        <v>394</v>
      </c>
      <c r="HSJ1" s="159"/>
      <c r="HSK1" s="158" t="s">
        <v>394</v>
      </c>
      <c r="HSL1" s="159"/>
      <c r="HSM1" s="158" t="s">
        <v>394</v>
      </c>
      <c r="HSN1" s="159"/>
      <c r="HSO1" s="158" t="s">
        <v>394</v>
      </c>
      <c r="HSP1" s="159"/>
      <c r="HSQ1" s="158" t="s">
        <v>394</v>
      </c>
      <c r="HSR1" s="159"/>
      <c r="HSS1" s="158" t="s">
        <v>394</v>
      </c>
      <c r="HST1" s="159"/>
      <c r="HSU1" s="158" t="s">
        <v>394</v>
      </c>
      <c r="HSV1" s="159"/>
      <c r="HSW1" s="158" t="s">
        <v>394</v>
      </c>
      <c r="HSX1" s="159"/>
      <c r="HSY1" s="158" t="s">
        <v>394</v>
      </c>
      <c r="HSZ1" s="159"/>
      <c r="HTA1" s="158" t="s">
        <v>394</v>
      </c>
      <c r="HTB1" s="159"/>
      <c r="HTC1" s="158" t="s">
        <v>394</v>
      </c>
      <c r="HTD1" s="159"/>
      <c r="HTE1" s="158" t="s">
        <v>394</v>
      </c>
      <c r="HTF1" s="159"/>
      <c r="HTG1" s="158" t="s">
        <v>394</v>
      </c>
      <c r="HTH1" s="159"/>
      <c r="HTI1" s="158" t="s">
        <v>394</v>
      </c>
      <c r="HTJ1" s="159"/>
      <c r="HTK1" s="158" t="s">
        <v>394</v>
      </c>
      <c r="HTL1" s="159"/>
      <c r="HTM1" s="158" t="s">
        <v>394</v>
      </c>
      <c r="HTN1" s="159"/>
      <c r="HTO1" s="158" t="s">
        <v>394</v>
      </c>
      <c r="HTP1" s="159"/>
      <c r="HTQ1" s="158" t="s">
        <v>394</v>
      </c>
      <c r="HTR1" s="159"/>
      <c r="HTS1" s="158" t="s">
        <v>394</v>
      </c>
      <c r="HTT1" s="159"/>
      <c r="HTU1" s="158" t="s">
        <v>394</v>
      </c>
      <c r="HTV1" s="159"/>
      <c r="HTW1" s="158" t="s">
        <v>394</v>
      </c>
      <c r="HTX1" s="159"/>
      <c r="HTY1" s="158" t="s">
        <v>394</v>
      </c>
      <c r="HTZ1" s="159"/>
      <c r="HUA1" s="158" t="s">
        <v>394</v>
      </c>
      <c r="HUB1" s="159"/>
      <c r="HUC1" s="158" t="s">
        <v>394</v>
      </c>
      <c r="HUD1" s="159"/>
      <c r="HUE1" s="158" t="s">
        <v>394</v>
      </c>
      <c r="HUF1" s="159"/>
      <c r="HUG1" s="158" t="s">
        <v>394</v>
      </c>
      <c r="HUH1" s="159"/>
      <c r="HUI1" s="158" t="s">
        <v>394</v>
      </c>
      <c r="HUJ1" s="159"/>
      <c r="HUK1" s="158" t="s">
        <v>394</v>
      </c>
      <c r="HUL1" s="159"/>
      <c r="HUM1" s="158" t="s">
        <v>394</v>
      </c>
      <c r="HUN1" s="159"/>
      <c r="HUO1" s="158" t="s">
        <v>394</v>
      </c>
      <c r="HUP1" s="159"/>
      <c r="HUQ1" s="158" t="s">
        <v>394</v>
      </c>
      <c r="HUR1" s="159"/>
      <c r="HUS1" s="158" t="s">
        <v>394</v>
      </c>
      <c r="HUT1" s="159"/>
      <c r="HUU1" s="158" t="s">
        <v>394</v>
      </c>
      <c r="HUV1" s="159"/>
      <c r="HUW1" s="158" t="s">
        <v>394</v>
      </c>
      <c r="HUX1" s="159"/>
      <c r="HUY1" s="158" t="s">
        <v>394</v>
      </c>
      <c r="HUZ1" s="159"/>
      <c r="HVA1" s="158" t="s">
        <v>394</v>
      </c>
      <c r="HVB1" s="159"/>
      <c r="HVC1" s="158" t="s">
        <v>394</v>
      </c>
      <c r="HVD1" s="159"/>
      <c r="HVE1" s="158" t="s">
        <v>394</v>
      </c>
      <c r="HVF1" s="159"/>
      <c r="HVG1" s="158" t="s">
        <v>394</v>
      </c>
      <c r="HVH1" s="159"/>
      <c r="HVI1" s="158" t="s">
        <v>394</v>
      </c>
      <c r="HVJ1" s="159"/>
      <c r="HVK1" s="158" t="s">
        <v>394</v>
      </c>
      <c r="HVL1" s="159"/>
      <c r="HVM1" s="158" t="s">
        <v>394</v>
      </c>
      <c r="HVN1" s="159"/>
      <c r="HVO1" s="158" t="s">
        <v>394</v>
      </c>
      <c r="HVP1" s="159"/>
      <c r="HVQ1" s="158" t="s">
        <v>394</v>
      </c>
      <c r="HVR1" s="159"/>
      <c r="HVS1" s="158" t="s">
        <v>394</v>
      </c>
      <c r="HVT1" s="159"/>
      <c r="HVU1" s="158" t="s">
        <v>394</v>
      </c>
      <c r="HVV1" s="159"/>
      <c r="HVW1" s="158" t="s">
        <v>394</v>
      </c>
      <c r="HVX1" s="159"/>
      <c r="HVY1" s="158" t="s">
        <v>394</v>
      </c>
      <c r="HVZ1" s="159"/>
      <c r="HWA1" s="158" t="s">
        <v>394</v>
      </c>
      <c r="HWB1" s="159"/>
      <c r="HWC1" s="158" t="s">
        <v>394</v>
      </c>
      <c r="HWD1" s="159"/>
      <c r="HWE1" s="158" t="s">
        <v>394</v>
      </c>
      <c r="HWF1" s="159"/>
      <c r="HWG1" s="158" t="s">
        <v>394</v>
      </c>
      <c r="HWH1" s="159"/>
      <c r="HWI1" s="158" t="s">
        <v>394</v>
      </c>
      <c r="HWJ1" s="159"/>
      <c r="HWK1" s="158" t="s">
        <v>394</v>
      </c>
      <c r="HWL1" s="159"/>
      <c r="HWM1" s="158" t="s">
        <v>394</v>
      </c>
      <c r="HWN1" s="159"/>
      <c r="HWO1" s="158" t="s">
        <v>394</v>
      </c>
      <c r="HWP1" s="159"/>
      <c r="HWQ1" s="158" t="s">
        <v>394</v>
      </c>
      <c r="HWR1" s="159"/>
      <c r="HWS1" s="158" t="s">
        <v>394</v>
      </c>
      <c r="HWT1" s="159"/>
      <c r="HWU1" s="158" t="s">
        <v>394</v>
      </c>
      <c r="HWV1" s="159"/>
      <c r="HWW1" s="158" t="s">
        <v>394</v>
      </c>
      <c r="HWX1" s="159"/>
      <c r="HWY1" s="158" t="s">
        <v>394</v>
      </c>
      <c r="HWZ1" s="159"/>
      <c r="HXA1" s="158" t="s">
        <v>394</v>
      </c>
      <c r="HXB1" s="159"/>
      <c r="HXC1" s="158" t="s">
        <v>394</v>
      </c>
      <c r="HXD1" s="159"/>
      <c r="HXE1" s="158" t="s">
        <v>394</v>
      </c>
      <c r="HXF1" s="159"/>
      <c r="HXG1" s="158" t="s">
        <v>394</v>
      </c>
      <c r="HXH1" s="159"/>
      <c r="HXI1" s="158" t="s">
        <v>394</v>
      </c>
      <c r="HXJ1" s="159"/>
      <c r="HXK1" s="158" t="s">
        <v>394</v>
      </c>
      <c r="HXL1" s="159"/>
      <c r="HXM1" s="158" t="s">
        <v>394</v>
      </c>
      <c r="HXN1" s="159"/>
      <c r="HXO1" s="158" t="s">
        <v>394</v>
      </c>
      <c r="HXP1" s="159"/>
      <c r="HXQ1" s="158" t="s">
        <v>394</v>
      </c>
      <c r="HXR1" s="159"/>
      <c r="HXS1" s="158" t="s">
        <v>394</v>
      </c>
      <c r="HXT1" s="159"/>
      <c r="HXU1" s="158" t="s">
        <v>394</v>
      </c>
      <c r="HXV1" s="159"/>
      <c r="HXW1" s="158" t="s">
        <v>394</v>
      </c>
      <c r="HXX1" s="159"/>
      <c r="HXY1" s="158" t="s">
        <v>394</v>
      </c>
      <c r="HXZ1" s="159"/>
      <c r="HYA1" s="158" t="s">
        <v>394</v>
      </c>
      <c r="HYB1" s="159"/>
      <c r="HYC1" s="158" t="s">
        <v>394</v>
      </c>
      <c r="HYD1" s="159"/>
      <c r="HYE1" s="158" t="s">
        <v>394</v>
      </c>
      <c r="HYF1" s="159"/>
      <c r="HYG1" s="158" t="s">
        <v>394</v>
      </c>
      <c r="HYH1" s="159"/>
      <c r="HYI1" s="158" t="s">
        <v>394</v>
      </c>
      <c r="HYJ1" s="159"/>
      <c r="HYK1" s="158" t="s">
        <v>394</v>
      </c>
      <c r="HYL1" s="159"/>
      <c r="HYM1" s="158" t="s">
        <v>394</v>
      </c>
      <c r="HYN1" s="159"/>
      <c r="HYO1" s="158" t="s">
        <v>394</v>
      </c>
      <c r="HYP1" s="159"/>
      <c r="HYQ1" s="158" t="s">
        <v>394</v>
      </c>
      <c r="HYR1" s="159"/>
      <c r="HYS1" s="158" t="s">
        <v>394</v>
      </c>
      <c r="HYT1" s="159"/>
      <c r="HYU1" s="158" t="s">
        <v>394</v>
      </c>
      <c r="HYV1" s="159"/>
      <c r="HYW1" s="158" t="s">
        <v>394</v>
      </c>
      <c r="HYX1" s="159"/>
      <c r="HYY1" s="158" t="s">
        <v>394</v>
      </c>
      <c r="HYZ1" s="159"/>
      <c r="HZA1" s="158" t="s">
        <v>394</v>
      </c>
      <c r="HZB1" s="159"/>
      <c r="HZC1" s="158" t="s">
        <v>394</v>
      </c>
      <c r="HZD1" s="159"/>
      <c r="HZE1" s="158" t="s">
        <v>394</v>
      </c>
      <c r="HZF1" s="159"/>
      <c r="HZG1" s="158" t="s">
        <v>394</v>
      </c>
      <c r="HZH1" s="159"/>
      <c r="HZI1" s="158" t="s">
        <v>394</v>
      </c>
      <c r="HZJ1" s="159"/>
      <c r="HZK1" s="158" t="s">
        <v>394</v>
      </c>
      <c r="HZL1" s="159"/>
      <c r="HZM1" s="158" t="s">
        <v>394</v>
      </c>
      <c r="HZN1" s="159"/>
      <c r="HZO1" s="158" t="s">
        <v>394</v>
      </c>
      <c r="HZP1" s="159"/>
      <c r="HZQ1" s="158" t="s">
        <v>394</v>
      </c>
      <c r="HZR1" s="159"/>
      <c r="HZS1" s="158" t="s">
        <v>394</v>
      </c>
      <c r="HZT1" s="159"/>
      <c r="HZU1" s="158" t="s">
        <v>394</v>
      </c>
      <c r="HZV1" s="159"/>
      <c r="HZW1" s="158" t="s">
        <v>394</v>
      </c>
      <c r="HZX1" s="159"/>
      <c r="HZY1" s="158" t="s">
        <v>394</v>
      </c>
      <c r="HZZ1" s="159"/>
      <c r="IAA1" s="158" t="s">
        <v>394</v>
      </c>
      <c r="IAB1" s="159"/>
      <c r="IAC1" s="158" t="s">
        <v>394</v>
      </c>
      <c r="IAD1" s="159"/>
      <c r="IAE1" s="158" t="s">
        <v>394</v>
      </c>
      <c r="IAF1" s="159"/>
      <c r="IAG1" s="158" t="s">
        <v>394</v>
      </c>
      <c r="IAH1" s="159"/>
      <c r="IAI1" s="158" t="s">
        <v>394</v>
      </c>
      <c r="IAJ1" s="159"/>
      <c r="IAK1" s="158" t="s">
        <v>394</v>
      </c>
      <c r="IAL1" s="159"/>
      <c r="IAM1" s="158" t="s">
        <v>394</v>
      </c>
      <c r="IAN1" s="159"/>
      <c r="IAO1" s="158" t="s">
        <v>394</v>
      </c>
      <c r="IAP1" s="159"/>
      <c r="IAQ1" s="158" t="s">
        <v>394</v>
      </c>
      <c r="IAR1" s="159"/>
      <c r="IAS1" s="158" t="s">
        <v>394</v>
      </c>
      <c r="IAT1" s="159"/>
      <c r="IAU1" s="158" t="s">
        <v>394</v>
      </c>
      <c r="IAV1" s="159"/>
      <c r="IAW1" s="158" t="s">
        <v>394</v>
      </c>
      <c r="IAX1" s="159"/>
      <c r="IAY1" s="158" t="s">
        <v>394</v>
      </c>
      <c r="IAZ1" s="159"/>
      <c r="IBA1" s="158" t="s">
        <v>394</v>
      </c>
      <c r="IBB1" s="159"/>
      <c r="IBC1" s="158" t="s">
        <v>394</v>
      </c>
      <c r="IBD1" s="159"/>
      <c r="IBE1" s="158" t="s">
        <v>394</v>
      </c>
      <c r="IBF1" s="159"/>
      <c r="IBG1" s="158" t="s">
        <v>394</v>
      </c>
      <c r="IBH1" s="159"/>
      <c r="IBI1" s="158" t="s">
        <v>394</v>
      </c>
      <c r="IBJ1" s="159"/>
      <c r="IBK1" s="158" t="s">
        <v>394</v>
      </c>
      <c r="IBL1" s="159"/>
      <c r="IBM1" s="158" t="s">
        <v>394</v>
      </c>
      <c r="IBN1" s="159"/>
      <c r="IBO1" s="158" t="s">
        <v>394</v>
      </c>
      <c r="IBP1" s="159"/>
      <c r="IBQ1" s="158" t="s">
        <v>394</v>
      </c>
      <c r="IBR1" s="159"/>
      <c r="IBS1" s="158" t="s">
        <v>394</v>
      </c>
      <c r="IBT1" s="159"/>
      <c r="IBU1" s="158" t="s">
        <v>394</v>
      </c>
      <c r="IBV1" s="159"/>
      <c r="IBW1" s="158" t="s">
        <v>394</v>
      </c>
      <c r="IBX1" s="159"/>
      <c r="IBY1" s="158" t="s">
        <v>394</v>
      </c>
      <c r="IBZ1" s="159"/>
      <c r="ICA1" s="158" t="s">
        <v>394</v>
      </c>
      <c r="ICB1" s="159"/>
      <c r="ICC1" s="158" t="s">
        <v>394</v>
      </c>
      <c r="ICD1" s="159"/>
      <c r="ICE1" s="158" t="s">
        <v>394</v>
      </c>
      <c r="ICF1" s="159"/>
      <c r="ICG1" s="158" t="s">
        <v>394</v>
      </c>
      <c r="ICH1" s="159"/>
      <c r="ICI1" s="158" t="s">
        <v>394</v>
      </c>
      <c r="ICJ1" s="159"/>
      <c r="ICK1" s="158" t="s">
        <v>394</v>
      </c>
      <c r="ICL1" s="159"/>
      <c r="ICM1" s="158" t="s">
        <v>394</v>
      </c>
      <c r="ICN1" s="159"/>
      <c r="ICO1" s="158" t="s">
        <v>394</v>
      </c>
      <c r="ICP1" s="159"/>
      <c r="ICQ1" s="158" t="s">
        <v>394</v>
      </c>
      <c r="ICR1" s="159"/>
      <c r="ICS1" s="158" t="s">
        <v>394</v>
      </c>
      <c r="ICT1" s="159"/>
      <c r="ICU1" s="158" t="s">
        <v>394</v>
      </c>
      <c r="ICV1" s="159"/>
      <c r="ICW1" s="158" t="s">
        <v>394</v>
      </c>
      <c r="ICX1" s="159"/>
      <c r="ICY1" s="158" t="s">
        <v>394</v>
      </c>
      <c r="ICZ1" s="159"/>
      <c r="IDA1" s="158" t="s">
        <v>394</v>
      </c>
      <c r="IDB1" s="159"/>
      <c r="IDC1" s="158" t="s">
        <v>394</v>
      </c>
      <c r="IDD1" s="159"/>
      <c r="IDE1" s="158" t="s">
        <v>394</v>
      </c>
      <c r="IDF1" s="159"/>
      <c r="IDG1" s="158" t="s">
        <v>394</v>
      </c>
      <c r="IDH1" s="159"/>
      <c r="IDI1" s="158" t="s">
        <v>394</v>
      </c>
      <c r="IDJ1" s="159"/>
      <c r="IDK1" s="158" t="s">
        <v>394</v>
      </c>
      <c r="IDL1" s="159"/>
      <c r="IDM1" s="158" t="s">
        <v>394</v>
      </c>
      <c r="IDN1" s="159"/>
      <c r="IDO1" s="158" t="s">
        <v>394</v>
      </c>
      <c r="IDP1" s="159"/>
      <c r="IDQ1" s="158" t="s">
        <v>394</v>
      </c>
      <c r="IDR1" s="159"/>
      <c r="IDS1" s="158" t="s">
        <v>394</v>
      </c>
      <c r="IDT1" s="159"/>
      <c r="IDU1" s="158" t="s">
        <v>394</v>
      </c>
      <c r="IDV1" s="159"/>
      <c r="IDW1" s="158" t="s">
        <v>394</v>
      </c>
      <c r="IDX1" s="159"/>
      <c r="IDY1" s="158" t="s">
        <v>394</v>
      </c>
      <c r="IDZ1" s="159"/>
      <c r="IEA1" s="158" t="s">
        <v>394</v>
      </c>
      <c r="IEB1" s="159"/>
      <c r="IEC1" s="158" t="s">
        <v>394</v>
      </c>
      <c r="IED1" s="159"/>
      <c r="IEE1" s="158" t="s">
        <v>394</v>
      </c>
      <c r="IEF1" s="159"/>
      <c r="IEG1" s="158" t="s">
        <v>394</v>
      </c>
      <c r="IEH1" s="159"/>
      <c r="IEI1" s="158" t="s">
        <v>394</v>
      </c>
      <c r="IEJ1" s="159"/>
      <c r="IEK1" s="158" t="s">
        <v>394</v>
      </c>
      <c r="IEL1" s="159"/>
      <c r="IEM1" s="158" t="s">
        <v>394</v>
      </c>
      <c r="IEN1" s="159"/>
      <c r="IEO1" s="158" t="s">
        <v>394</v>
      </c>
      <c r="IEP1" s="159"/>
      <c r="IEQ1" s="158" t="s">
        <v>394</v>
      </c>
      <c r="IER1" s="159"/>
      <c r="IES1" s="158" t="s">
        <v>394</v>
      </c>
      <c r="IET1" s="159"/>
      <c r="IEU1" s="158" t="s">
        <v>394</v>
      </c>
      <c r="IEV1" s="159"/>
      <c r="IEW1" s="158" t="s">
        <v>394</v>
      </c>
      <c r="IEX1" s="159"/>
      <c r="IEY1" s="158" t="s">
        <v>394</v>
      </c>
      <c r="IEZ1" s="159"/>
      <c r="IFA1" s="158" t="s">
        <v>394</v>
      </c>
      <c r="IFB1" s="159"/>
      <c r="IFC1" s="158" t="s">
        <v>394</v>
      </c>
      <c r="IFD1" s="159"/>
      <c r="IFE1" s="158" t="s">
        <v>394</v>
      </c>
      <c r="IFF1" s="159"/>
      <c r="IFG1" s="158" t="s">
        <v>394</v>
      </c>
      <c r="IFH1" s="159"/>
      <c r="IFI1" s="158" t="s">
        <v>394</v>
      </c>
      <c r="IFJ1" s="159"/>
      <c r="IFK1" s="158" t="s">
        <v>394</v>
      </c>
      <c r="IFL1" s="159"/>
      <c r="IFM1" s="158" t="s">
        <v>394</v>
      </c>
      <c r="IFN1" s="159"/>
      <c r="IFO1" s="158" t="s">
        <v>394</v>
      </c>
      <c r="IFP1" s="159"/>
      <c r="IFQ1" s="158" t="s">
        <v>394</v>
      </c>
      <c r="IFR1" s="159"/>
      <c r="IFS1" s="158" t="s">
        <v>394</v>
      </c>
      <c r="IFT1" s="159"/>
      <c r="IFU1" s="158" t="s">
        <v>394</v>
      </c>
      <c r="IFV1" s="159"/>
      <c r="IFW1" s="158" t="s">
        <v>394</v>
      </c>
      <c r="IFX1" s="159"/>
      <c r="IFY1" s="158" t="s">
        <v>394</v>
      </c>
      <c r="IFZ1" s="159"/>
      <c r="IGA1" s="158" t="s">
        <v>394</v>
      </c>
      <c r="IGB1" s="159"/>
      <c r="IGC1" s="158" t="s">
        <v>394</v>
      </c>
      <c r="IGD1" s="159"/>
      <c r="IGE1" s="158" t="s">
        <v>394</v>
      </c>
      <c r="IGF1" s="159"/>
      <c r="IGG1" s="158" t="s">
        <v>394</v>
      </c>
      <c r="IGH1" s="159"/>
      <c r="IGI1" s="158" t="s">
        <v>394</v>
      </c>
      <c r="IGJ1" s="159"/>
      <c r="IGK1" s="158" t="s">
        <v>394</v>
      </c>
      <c r="IGL1" s="159"/>
      <c r="IGM1" s="158" t="s">
        <v>394</v>
      </c>
      <c r="IGN1" s="159"/>
      <c r="IGO1" s="158" t="s">
        <v>394</v>
      </c>
      <c r="IGP1" s="159"/>
      <c r="IGQ1" s="158" t="s">
        <v>394</v>
      </c>
      <c r="IGR1" s="159"/>
      <c r="IGS1" s="158" t="s">
        <v>394</v>
      </c>
      <c r="IGT1" s="159"/>
      <c r="IGU1" s="158" t="s">
        <v>394</v>
      </c>
      <c r="IGV1" s="159"/>
      <c r="IGW1" s="158" t="s">
        <v>394</v>
      </c>
      <c r="IGX1" s="159"/>
      <c r="IGY1" s="158" t="s">
        <v>394</v>
      </c>
      <c r="IGZ1" s="159"/>
      <c r="IHA1" s="158" t="s">
        <v>394</v>
      </c>
      <c r="IHB1" s="159"/>
      <c r="IHC1" s="158" t="s">
        <v>394</v>
      </c>
      <c r="IHD1" s="159"/>
      <c r="IHE1" s="158" t="s">
        <v>394</v>
      </c>
      <c r="IHF1" s="159"/>
      <c r="IHG1" s="158" t="s">
        <v>394</v>
      </c>
      <c r="IHH1" s="159"/>
      <c r="IHI1" s="158" t="s">
        <v>394</v>
      </c>
      <c r="IHJ1" s="159"/>
      <c r="IHK1" s="158" t="s">
        <v>394</v>
      </c>
      <c r="IHL1" s="159"/>
      <c r="IHM1" s="158" t="s">
        <v>394</v>
      </c>
      <c r="IHN1" s="159"/>
      <c r="IHO1" s="158" t="s">
        <v>394</v>
      </c>
      <c r="IHP1" s="159"/>
      <c r="IHQ1" s="158" t="s">
        <v>394</v>
      </c>
      <c r="IHR1" s="159"/>
      <c r="IHS1" s="158" t="s">
        <v>394</v>
      </c>
      <c r="IHT1" s="159"/>
      <c r="IHU1" s="158" t="s">
        <v>394</v>
      </c>
      <c r="IHV1" s="159"/>
      <c r="IHW1" s="158" t="s">
        <v>394</v>
      </c>
      <c r="IHX1" s="159"/>
      <c r="IHY1" s="158" t="s">
        <v>394</v>
      </c>
      <c r="IHZ1" s="159"/>
      <c r="IIA1" s="158" t="s">
        <v>394</v>
      </c>
      <c r="IIB1" s="159"/>
      <c r="IIC1" s="158" t="s">
        <v>394</v>
      </c>
      <c r="IID1" s="159"/>
      <c r="IIE1" s="158" t="s">
        <v>394</v>
      </c>
      <c r="IIF1" s="159"/>
      <c r="IIG1" s="158" t="s">
        <v>394</v>
      </c>
      <c r="IIH1" s="159"/>
      <c r="III1" s="158" t="s">
        <v>394</v>
      </c>
      <c r="IIJ1" s="159"/>
      <c r="IIK1" s="158" t="s">
        <v>394</v>
      </c>
      <c r="IIL1" s="159"/>
      <c r="IIM1" s="158" t="s">
        <v>394</v>
      </c>
      <c r="IIN1" s="159"/>
      <c r="IIO1" s="158" t="s">
        <v>394</v>
      </c>
      <c r="IIP1" s="159"/>
      <c r="IIQ1" s="158" t="s">
        <v>394</v>
      </c>
      <c r="IIR1" s="159"/>
      <c r="IIS1" s="158" t="s">
        <v>394</v>
      </c>
      <c r="IIT1" s="159"/>
      <c r="IIU1" s="158" t="s">
        <v>394</v>
      </c>
      <c r="IIV1" s="159"/>
      <c r="IIW1" s="158" t="s">
        <v>394</v>
      </c>
      <c r="IIX1" s="159"/>
      <c r="IIY1" s="158" t="s">
        <v>394</v>
      </c>
      <c r="IIZ1" s="159"/>
      <c r="IJA1" s="158" t="s">
        <v>394</v>
      </c>
      <c r="IJB1" s="159"/>
      <c r="IJC1" s="158" t="s">
        <v>394</v>
      </c>
      <c r="IJD1" s="159"/>
      <c r="IJE1" s="158" t="s">
        <v>394</v>
      </c>
      <c r="IJF1" s="159"/>
      <c r="IJG1" s="158" t="s">
        <v>394</v>
      </c>
      <c r="IJH1" s="159"/>
      <c r="IJI1" s="158" t="s">
        <v>394</v>
      </c>
      <c r="IJJ1" s="159"/>
      <c r="IJK1" s="158" t="s">
        <v>394</v>
      </c>
      <c r="IJL1" s="159"/>
      <c r="IJM1" s="158" t="s">
        <v>394</v>
      </c>
      <c r="IJN1" s="159"/>
      <c r="IJO1" s="158" t="s">
        <v>394</v>
      </c>
      <c r="IJP1" s="159"/>
      <c r="IJQ1" s="158" t="s">
        <v>394</v>
      </c>
      <c r="IJR1" s="159"/>
      <c r="IJS1" s="158" t="s">
        <v>394</v>
      </c>
      <c r="IJT1" s="159"/>
      <c r="IJU1" s="158" t="s">
        <v>394</v>
      </c>
      <c r="IJV1" s="159"/>
      <c r="IJW1" s="158" t="s">
        <v>394</v>
      </c>
      <c r="IJX1" s="159"/>
      <c r="IJY1" s="158" t="s">
        <v>394</v>
      </c>
      <c r="IJZ1" s="159"/>
      <c r="IKA1" s="158" t="s">
        <v>394</v>
      </c>
      <c r="IKB1" s="159"/>
      <c r="IKC1" s="158" t="s">
        <v>394</v>
      </c>
      <c r="IKD1" s="159"/>
      <c r="IKE1" s="158" t="s">
        <v>394</v>
      </c>
      <c r="IKF1" s="159"/>
      <c r="IKG1" s="158" t="s">
        <v>394</v>
      </c>
      <c r="IKH1" s="159"/>
      <c r="IKI1" s="158" t="s">
        <v>394</v>
      </c>
      <c r="IKJ1" s="159"/>
      <c r="IKK1" s="158" t="s">
        <v>394</v>
      </c>
      <c r="IKL1" s="159"/>
      <c r="IKM1" s="158" t="s">
        <v>394</v>
      </c>
      <c r="IKN1" s="159"/>
      <c r="IKO1" s="158" t="s">
        <v>394</v>
      </c>
      <c r="IKP1" s="159"/>
      <c r="IKQ1" s="158" t="s">
        <v>394</v>
      </c>
      <c r="IKR1" s="159"/>
      <c r="IKS1" s="158" t="s">
        <v>394</v>
      </c>
      <c r="IKT1" s="159"/>
      <c r="IKU1" s="158" t="s">
        <v>394</v>
      </c>
      <c r="IKV1" s="159"/>
      <c r="IKW1" s="158" t="s">
        <v>394</v>
      </c>
      <c r="IKX1" s="159"/>
      <c r="IKY1" s="158" t="s">
        <v>394</v>
      </c>
      <c r="IKZ1" s="159"/>
      <c r="ILA1" s="158" t="s">
        <v>394</v>
      </c>
      <c r="ILB1" s="159"/>
      <c r="ILC1" s="158" t="s">
        <v>394</v>
      </c>
      <c r="ILD1" s="159"/>
      <c r="ILE1" s="158" t="s">
        <v>394</v>
      </c>
      <c r="ILF1" s="159"/>
      <c r="ILG1" s="158" t="s">
        <v>394</v>
      </c>
      <c r="ILH1" s="159"/>
      <c r="ILI1" s="158" t="s">
        <v>394</v>
      </c>
      <c r="ILJ1" s="159"/>
      <c r="ILK1" s="158" t="s">
        <v>394</v>
      </c>
      <c r="ILL1" s="159"/>
      <c r="ILM1" s="158" t="s">
        <v>394</v>
      </c>
      <c r="ILN1" s="159"/>
      <c r="ILO1" s="158" t="s">
        <v>394</v>
      </c>
      <c r="ILP1" s="159"/>
      <c r="ILQ1" s="158" t="s">
        <v>394</v>
      </c>
      <c r="ILR1" s="159"/>
      <c r="ILS1" s="158" t="s">
        <v>394</v>
      </c>
      <c r="ILT1" s="159"/>
      <c r="ILU1" s="158" t="s">
        <v>394</v>
      </c>
      <c r="ILV1" s="159"/>
      <c r="ILW1" s="158" t="s">
        <v>394</v>
      </c>
      <c r="ILX1" s="159"/>
      <c r="ILY1" s="158" t="s">
        <v>394</v>
      </c>
      <c r="ILZ1" s="159"/>
      <c r="IMA1" s="158" t="s">
        <v>394</v>
      </c>
      <c r="IMB1" s="159"/>
      <c r="IMC1" s="158" t="s">
        <v>394</v>
      </c>
      <c r="IMD1" s="159"/>
      <c r="IME1" s="158" t="s">
        <v>394</v>
      </c>
      <c r="IMF1" s="159"/>
      <c r="IMG1" s="158" t="s">
        <v>394</v>
      </c>
      <c r="IMH1" s="159"/>
      <c r="IMI1" s="158" t="s">
        <v>394</v>
      </c>
      <c r="IMJ1" s="159"/>
      <c r="IMK1" s="158" t="s">
        <v>394</v>
      </c>
      <c r="IML1" s="159"/>
      <c r="IMM1" s="158" t="s">
        <v>394</v>
      </c>
      <c r="IMN1" s="159"/>
      <c r="IMO1" s="158" t="s">
        <v>394</v>
      </c>
      <c r="IMP1" s="159"/>
      <c r="IMQ1" s="158" t="s">
        <v>394</v>
      </c>
      <c r="IMR1" s="159"/>
      <c r="IMS1" s="158" t="s">
        <v>394</v>
      </c>
      <c r="IMT1" s="159"/>
      <c r="IMU1" s="158" t="s">
        <v>394</v>
      </c>
      <c r="IMV1" s="159"/>
      <c r="IMW1" s="158" t="s">
        <v>394</v>
      </c>
      <c r="IMX1" s="159"/>
      <c r="IMY1" s="158" t="s">
        <v>394</v>
      </c>
      <c r="IMZ1" s="159"/>
      <c r="INA1" s="158" t="s">
        <v>394</v>
      </c>
      <c r="INB1" s="159"/>
      <c r="INC1" s="158" t="s">
        <v>394</v>
      </c>
      <c r="IND1" s="159"/>
      <c r="INE1" s="158" t="s">
        <v>394</v>
      </c>
      <c r="INF1" s="159"/>
      <c r="ING1" s="158" t="s">
        <v>394</v>
      </c>
      <c r="INH1" s="159"/>
      <c r="INI1" s="158" t="s">
        <v>394</v>
      </c>
      <c r="INJ1" s="159"/>
      <c r="INK1" s="158" t="s">
        <v>394</v>
      </c>
      <c r="INL1" s="159"/>
      <c r="INM1" s="158" t="s">
        <v>394</v>
      </c>
      <c r="INN1" s="159"/>
      <c r="INO1" s="158" t="s">
        <v>394</v>
      </c>
      <c r="INP1" s="159"/>
      <c r="INQ1" s="158" t="s">
        <v>394</v>
      </c>
      <c r="INR1" s="159"/>
      <c r="INS1" s="158" t="s">
        <v>394</v>
      </c>
      <c r="INT1" s="159"/>
      <c r="INU1" s="158" t="s">
        <v>394</v>
      </c>
      <c r="INV1" s="159"/>
      <c r="INW1" s="158" t="s">
        <v>394</v>
      </c>
      <c r="INX1" s="159"/>
      <c r="INY1" s="158" t="s">
        <v>394</v>
      </c>
      <c r="INZ1" s="159"/>
      <c r="IOA1" s="158" t="s">
        <v>394</v>
      </c>
      <c r="IOB1" s="159"/>
      <c r="IOC1" s="158" t="s">
        <v>394</v>
      </c>
      <c r="IOD1" s="159"/>
      <c r="IOE1" s="158" t="s">
        <v>394</v>
      </c>
      <c r="IOF1" s="159"/>
      <c r="IOG1" s="158" t="s">
        <v>394</v>
      </c>
      <c r="IOH1" s="159"/>
      <c r="IOI1" s="158" t="s">
        <v>394</v>
      </c>
      <c r="IOJ1" s="159"/>
      <c r="IOK1" s="158" t="s">
        <v>394</v>
      </c>
      <c r="IOL1" s="159"/>
      <c r="IOM1" s="158" t="s">
        <v>394</v>
      </c>
      <c r="ION1" s="159"/>
      <c r="IOO1" s="158" t="s">
        <v>394</v>
      </c>
      <c r="IOP1" s="159"/>
      <c r="IOQ1" s="158" t="s">
        <v>394</v>
      </c>
      <c r="IOR1" s="159"/>
      <c r="IOS1" s="158" t="s">
        <v>394</v>
      </c>
      <c r="IOT1" s="159"/>
      <c r="IOU1" s="158" t="s">
        <v>394</v>
      </c>
      <c r="IOV1" s="159"/>
      <c r="IOW1" s="158" t="s">
        <v>394</v>
      </c>
      <c r="IOX1" s="159"/>
      <c r="IOY1" s="158" t="s">
        <v>394</v>
      </c>
      <c r="IOZ1" s="159"/>
      <c r="IPA1" s="158" t="s">
        <v>394</v>
      </c>
      <c r="IPB1" s="159"/>
      <c r="IPC1" s="158" t="s">
        <v>394</v>
      </c>
      <c r="IPD1" s="159"/>
      <c r="IPE1" s="158" t="s">
        <v>394</v>
      </c>
      <c r="IPF1" s="159"/>
      <c r="IPG1" s="158" t="s">
        <v>394</v>
      </c>
      <c r="IPH1" s="159"/>
      <c r="IPI1" s="158" t="s">
        <v>394</v>
      </c>
      <c r="IPJ1" s="159"/>
      <c r="IPK1" s="158" t="s">
        <v>394</v>
      </c>
      <c r="IPL1" s="159"/>
      <c r="IPM1" s="158" t="s">
        <v>394</v>
      </c>
      <c r="IPN1" s="159"/>
      <c r="IPO1" s="158" t="s">
        <v>394</v>
      </c>
      <c r="IPP1" s="159"/>
      <c r="IPQ1" s="158" t="s">
        <v>394</v>
      </c>
      <c r="IPR1" s="159"/>
      <c r="IPS1" s="158" t="s">
        <v>394</v>
      </c>
      <c r="IPT1" s="159"/>
      <c r="IPU1" s="158" t="s">
        <v>394</v>
      </c>
      <c r="IPV1" s="159"/>
      <c r="IPW1" s="158" t="s">
        <v>394</v>
      </c>
      <c r="IPX1" s="159"/>
      <c r="IPY1" s="158" t="s">
        <v>394</v>
      </c>
      <c r="IPZ1" s="159"/>
      <c r="IQA1" s="158" t="s">
        <v>394</v>
      </c>
      <c r="IQB1" s="159"/>
      <c r="IQC1" s="158" t="s">
        <v>394</v>
      </c>
      <c r="IQD1" s="159"/>
      <c r="IQE1" s="158" t="s">
        <v>394</v>
      </c>
      <c r="IQF1" s="159"/>
      <c r="IQG1" s="158" t="s">
        <v>394</v>
      </c>
      <c r="IQH1" s="159"/>
      <c r="IQI1" s="158" t="s">
        <v>394</v>
      </c>
      <c r="IQJ1" s="159"/>
      <c r="IQK1" s="158" t="s">
        <v>394</v>
      </c>
      <c r="IQL1" s="159"/>
      <c r="IQM1" s="158" t="s">
        <v>394</v>
      </c>
      <c r="IQN1" s="159"/>
      <c r="IQO1" s="158" t="s">
        <v>394</v>
      </c>
      <c r="IQP1" s="159"/>
      <c r="IQQ1" s="158" t="s">
        <v>394</v>
      </c>
      <c r="IQR1" s="159"/>
      <c r="IQS1" s="158" t="s">
        <v>394</v>
      </c>
      <c r="IQT1" s="159"/>
      <c r="IQU1" s="158" t="s">
        <v>394</v>
      </c>
      <c r="IQV1" s="159"/>
      <c r="IQW1" s="158" t="s">
        <v>394</v>
      </c>
      <c r="IQX1" s="159"/>
      <c r="IQY1" s="158" t="s">
        <v>394</v>
      </c>
      <c r="IQZ1" s="159"/>
      <c r="IRA1" s="158" t="s">
        <v>394</v>
      </c>
      <c r="IRB1" s="159"/>
      <c r="IRC1" s="158" t="s">
        <v>394</v>
      </c>
      <c r="IRD1" s="159"/>
      <c r="IRE1" s="158" t="s">
        <v>394</v>
      </c>
      <c r="IRF1" s="159"/>
      <c r="IRG1" s="158" t="s">
        <v>394</v>
      </c>
      <c r="IRH1" s="159"/>
      <c r="IRI1" s="158" t="s">
        <v>394</v>
      </c>
      <c r="IRJ1" s="159"/>
      <c r="IRK1" s="158" t="s">
        <v>394</v>
      </c>
      <c r="IRL1" s="159"/>
      <c r="IRM1" s="158" t="s">
        <v>394</v>
      </c>
      <c r="IRN1" s="159"/>
      <c r="IRO1" s="158" t="s">
        <v>394</v>
      </c>
      <c r="IRP1" s="159"/>
      <c r="IRQ1" s="158" t="s">
        <v>394</v>
      </c>
      <c r="IRR1" s="159"/>
      <c r="IRS1" s="158" t="s">
        <v>394</v>
      </c>
      <c r="IRT1" s="159"/>
      <c r="IRU1" s="158" t="s">
        <v>394</v>
      </c>
      <c r="IRV1" s="159"/>
      <c r="IRW1" s="158" t="s">
        <v>394</v>
      </c>
      <c r="IRX1" s="159"/>
      <c r="IRY1" s="158" t="s">
        <v>394</v>
      </c>
      <c r="IRZ1" s="159"/>
      <c r="ISA1" s="158" t="s">
        <v>394</v>
      </c>
      <c r="ISB1" s="159"/>
      <c r="ISC1" s="158" t="s">
        <v>394</v>
      </c>
      <c r="ISD1" s="159"/>
      <c r="ISE1" s="158" t="s">
        <v>394</v>
      </c>
      <c r="ISF1" s="159"/>
      <c r="ISG1" s="158" t="s">
        <v>394</v>
      </c>
      <c r="ISH1" s="159"/>
      <c r="ISI1" s="158" t="s">
        <v>394</v>
      </c>
      <c r="ISJ1" s="159"/>
      <c r="ISK1" s="158" t="s">
        <v>394</v>
      </c>
      <c r="ISL1" s="159"/>
      <c r="ISM1" s="158" t="s">
        <v>394</v>
      </c>
      <c r="ISN1" s="159"/>
      <c r="ISO1" s="158" t="s">
        <v>394</v>
      </c>
      <c r="ISP1" s="159"/>
      <c r="ISQ1" s="158" t="s">
        <v>394</v>
      </c>
      <c r="ISR1" s="159"/>
      <c r="ISS1" s="158" t="s">
        <v>394</v>
      </c>
      <c r="IST1" s="159"/>
      <c r="ISU1" s="158" t="s">
        <v>394</v>
      </c>
      <c r="ISV1" s="159"/>
      <c r="ISW1" s="158" t="s">
        <v>394</v>
      </c>
      <c r="ISX1" s="159"/>
      <c r="ISY1" s="158" t="s">
        <v>394</v>
      </c>
      <c r="ISZ1" s="159"/>
      <c r="ITA1" s="158" t="s">
        <v>394</v>
      </c>
      <c r="ITB1" s="159"/>
      <c r="ITC1" s="158" t="s">
        <v>394</v>
      </c>
      <c r="ITD1" s="159"/>
      <c r="ITE1" s="158" t="s">
        <v>394</v>
      </c>
      <c r="ITF1" s="159"/>
      <c r="ITG1" s="158" t="s">
        <v>394</v>
      </c>
      <c r="ITH1" s="159"/>
      <c r="ITI1" s="158" t="s">
        <v>394</v>
      </c>
      <c r="ITJ1" s="159"/>
      <c r="ITK1" s="158" t="s">
        <v>394</v>
      </c>
      <c r="ITL1" s="159"/>
      <c r="ITM1" s="158" t="s">
        <v>394</v>
      </c>
      <c r="ITN1" s="159"/>
      <c r="ITO1" s="158" t="s">
        <v>394</v>
      </c>
      <c r="ITP1" s="159"/>
      <c r="ITQ1" s="158" t="s">
        <v>394</v>
      </c>
      <c r="ITR1" s="159"/>
      <c r="ITS1" s="158" t="s">
        <v>394</v>
      </c>
      <c r="ITT1" s="159"/>
      <c r="ITU1" s="158" t="s">
        <v>394</v>
      </c>
      <c r="ITV1" s="159"/>
      <c r="ITW1" s="158" t="s">
        <v>394</v>
      </c>
      <c r="ITX1" s="159"/>
      <c r="ITY1" s="158" t="s">
        <v>394</v>
      </c>
      <c r="ITZ1" s="159"/>
      <c r="IUA1" s="158" t="s">
        <v>394</v>
      </c>
      <c r="IUB1" s="159"/>
      <c r="IUC1" s="158" t="s">
        <v>394</v>
      </c>
      <c r="IUD1" s="159"/>
      <c r="IUE1" s="158" t="s">
        <v>394</v>
      </c>
      <c r="IUF1" s="159"/>
      <c r="IUG1" s="158" t="s">
        <v>394</v>
      </c>
      <c r="IUH1" s="159"/>
      <c r="IUI1" s="158" t="s">
        <v>394</v>
      </c>
      <c r="IUJ1" s="159"/>
      <c r="IUK1" s="158" t="s">
        <v>394</v>
      </c>
      <c r="IUL1" s="159"/>
      <c r="IUM1" s="158" t="s">
        <v>394</v>
      </c>
      <c r="IUN1" s="159"/>
      <c r="IUO1" s="158" t="s">
        <v>394</v>
      </c>
      <c r="IUP1" s="159"/>
      <c r="IUQ1" s="158" t="s">
        <v>394</v>
      </c>
      <c r="IUR1" s="159"/>
      <c r="IUS1" s="158" t="s">
        <v>394</v>
      </c>
      <c r="IUT1" s="159"/>
      <c r="IUU1" s="158" t="s">
        <v>394</v>
      </c>
      <c r="IUV1" s="159"/>
      <c r="IUW1" s="158" t="s">
        <v>394</v>
      </c>
      <c r="IUX1" s="159"/>
      <c r="IUY1" s="158" t="s">
        <v>394</v>
      </c>
      <c r="IUZ1" s="159"/>
      <c r="IVA1" s="158" t="s">
        <v>394</v>
      </c>
      <c r="IVB1" s="159"/>
      <c r="IVC1" s="158" t="s">
        <v>394</v>
      </c>
      <c r="IVD1" s="159"/>
      <c r="IVE1" s="158" t="s">
        <v>394</v>
      </c>
      <c r="IVF1" s="159"/>
      <c r="IVG1" s="158" t="s">
        <v>394</v>
      </c>
      <c r="IVH1" s="159"/>
      <c r="IVI1" s="158" t="s">
        <v>394</v>
      </c>
      <c r="IVJ1" s="159"/>
      <c r="IVK1" s="158" t="s">
        <v>394</v>
      </c>
      <c r="IVL1" s="159"/>
      <c r="IVM1" s="158" t="s">
        <v>394</v>
      </c>
      <c r="IVN1" s="159"/>
      <c r="IVO1" s="158" t="s">
        <v>394</v>
      </c>
      <c r="IVP1" s="159"/>
      <c r="IVQ1" s="158" t="s">
        <v>394</v>
      </c>
      <c r="IVR1" s="159"/>
      <c r="IVS1" s="158" t="s">
        <v>394</v>
      </c>
      <c r="IVT1" s="159"/>
      <c r="IVU1" s="158" t="s">
        <v>394</v>
      </c>
      <c r="IVV1" s="159"/>
      <c r="IVW1" s="158" t="s">
        <v>394</v>
      </c>
      <c r="IVX1" s="159"/>
      <c r="IVY1" s="158" t="s">
        <v>394</v>
      </c>
      <c r="IVZ1" s="159"/>
      <c r="IWA1" s="158" t="s">
        <v>394</v>
      </c>
      <c r="IWB1" s="159"/>
      <c r="IWC1" s="158" t="s">
        <v>394</v>
      </c>
      <c r="IWD1" s="159"/>
      <c r="IWE1" s="158" t="s">
        <v>394</v>
      </c>
      <c r="IWF1" s="159"/>
      <c r="IWG1" s="158" t="s">
        <v>394</v>
      </c>
      <c r="IWH1" s="159"/>
      <c r="IWI1" s="158" t="s">
        <v>394</v>
      </c>
      <c r="IWJ1" s="159"/>
      <c r="IWK1" s="158" t="s">
        <v>394</v>
      </c>
      <c r="IWL1" s="159"/>
      <c r="IWM1" s="158" t="s">
        <v>394</v>
      </c>
      <c r="IWN1" s="159"/>
      <c r="IWO1" s="158" t="s">
        <v>394</v>
      </c>
      <c r="IWP1" s="159"/>
      <c r="IWQ1" s="158" t="s">
        <v>394</v>
      </c>
      <c r="IWR1" s="159"/>
      <c r="IWS1" s="158" t="s">
        <v>394</v>
      </c>
      <c r="IWT1" s="159"/>
      <c r="IWU1" s="158" t="s">
        <v>394</v>
      </c>
      <c r="IWV1" s="159"/>
      <c r="IWW1" s="158" t="s">
        <v>394</v>
      </c>
      <c r="IWX1" s="159"/>
      <c r="IWY1" s="158" t="s">
        <v>394</v>
      </c>
      <c r="IWZ1" s="159"/>
      <c r="IXA1" s="158" t="s">
        <v>394</v>
      </c>
      <c r="IXB1" s="159"/>
      <c r="IXC1" s="158" t="s">
        <v>394</v>
      </c>
      <c r="IXD1" s="159"/>
      <c r="IXE1" s="158" t="s">
        <v>394</v>
      </c>
      <c r="IXF1" s="159"/>
      <c r="IXG1" s="158" t="s">
        <v>394</v>
      </c>
      <c r="IXH1" s="159"/>
      <c r="IXI1" s="158" t="s">
        <v>394</v>
      </c>
      <c r="IXJ1" s="159"/>
      <c r="IXK1" s="158" t="s">
        <v>394</v>
      </c>
      <c r="IXL1" s="159"/>
      <c r="IXM1" s="158" t="s">
        <v>394</v>
      </c>
      <c r="IXN1" s="159"/>
      <c r="IXO1" s="158" t="s">
        <v>394</v>
      </c>
      <c r="IXP1" s="159"/>
      <c r="IXQ1" s="158" t="s">
        <v>394</v>
      </c>
      <c r="IXR1" s="159"/>
      <c r="IXS1" s="158" t="s">
        <v>394</v>
      </c>
      <c r="IXT1" s="159"/>
      <c r="IXU1" s="158" t="s">
        <v>394</v>
      </c>
      <c r="IXV1" s="159"/>
      <c r="IXW1" s="158" t="s">
        <v>394</v>
      </c>
      <c r="IXX1" s="159"/>
      <c r="IXY1" s="158" t="s">
        <v>394</v>
      </c>
      <c r="IXZ1" s="159"/>
      <c r="IYA1" s="158" t="s">
        <v>394</v>
      </c>
      <c r="IYB1" s="159"/>
      <c r="IYC1" s="158" t="s">
        <v>394</v>
      </c>
      <c r="IYD1" s="159"/>
      <c r="IYE1" s="158" t="s">
        <v>394</v>
      </c>
      <c r="IYF1" s="159"/>
      <c r="IYG1" s="158" t="s">
        <v>394</v>
      </c>
      <c r="IYH1" s="159"/>
      <c r="IYI1" s="158" t="s">
        <v>394</v>
      </c>
      <c r="IYJ1" s="159"/>
      <c r="IYK1" s="158" t="s">
        <v>394</v>
      </c>
      <c r="IYL1" s="159"/>
      <c r="IYM1" s="158" t="s">
        <v>394</v>
      </c>
      <c r="IYN1" s="159"/>
      <c r="IYO1" s="158" t="s">
        <v>394</v>
      </c>
      <c r="IYP1" s="159"/>
      <c r="IYQ1" s="158" t="s">
        <v>394</v>
      </c>
      <c r="IYR1" s="159"/>
      <c r="IYS1" s="158" t="s">
        <v>394</v>
      </c>
      <c r="IYT1" s="159"/>
      <c r="IYU1" s="158" t="s">
        <v>394</v>
      </c>
      <c r="IYV1" s="159"/>
      <c r="IYW1" s="158" t="s">
        <v>394</v>
      </c>
      <c r="IYX1" s="159"/>
      <c r="IYY1" s="158" t="s">
        <v>394</v>
      </c>
      <c r="IYZ1" s="159"/>
      <c r="IZA1" s="158" t="s">
        <v>394</v>
      </c>
      <c r="IZB1" s="159"/>
      <c r="IZC1" s="158" t="s">
        <v>394</v>
      </c>
      <c r="IZD1" s="159"/>
      <c r="IZE1" s="158" t="s">
        <v>394</v>
      </c>
      <c r="IZF1" s="159"/>
      <c r="IZG1" s="158" t="s">
        <v>394</v>
      </c>
      <c r="IZH1" s="159"/>
      <c r="IZI1" s="158" t="s">
        <v>394</v>
      </c>
      <c r="IZJ1" s="159"/>
      <c r="IZK1" s="158" t="s">
        <v>394</v>
      </c>
      <c r="IZL1" s="159"/>
      <c r="IZM1" s="158" t="s">
        <v>394</v>
      </c>
      <c r="IZN1" s="159"/>
      <c r="IZO1" s="158" t="s">
        <v>394</v>
      </c>
      <c r="IZP1" s="159"/>
      <c r="IZQ1" s="158" t="s">
        <v>394</v>
      </c>
      <c r="IZR1" s="159"/>
      <c r="IZS1" s="158" t="s">
        <v>394</v>
      </c>
      <c r="IZT1" s="159"/>
      <c r="IZU1" s="158" t="s">
        <v>394</v>
      </c>
      <c r="IZV1" s="159"/>
      <c r="IZW1" s="158" t="s">
        <v>394</v>
      </c>
      <c r="IZX1" s="159"/>
      <c r="IZY1" s="158" t="s">
        <v>394</v>
      </c>
      <c r="IZZ1" s="159"/>
      <c r="JAA1" s="158" t="s">
        <v>394</v>
      </c>
      <c r="JAB1" s="159"/>
      <c r="JAC1" s="158" t="s">
        <v>394</v>
      </c>
      <c r="JAD1" s="159"/>
      <c r="JAE1" s="158" t="s">
        <v>394</v>
      </c>
      <c r="JAF1" s="159"/>
      <c r="JAG1" s="158" t="s">
        <v>394</v>
      </c>
      <c r="JAH1" s="159"/>
      <c r="JAI1" s="158" t="s">
        <v>394</v>
      </c>
      <c r="JAJ1" s="159"/>
      <c r="JAK1" s="158" t="s">
        <v>394</v>
      </c>
      <c r="JAL1" s="159"/>
      <c r="JAM1" s="158" t="s">
        <v>394</v>
      </c>
      <c r="JAN1" s="159"/>
      <c r="JAO1" s="158" t="s">
        <v>394</v>
      </c>
      <c r="JAP1" s="159"/>
      <c r="JAQ1" s="158" t="s">
        <v>394</v>
      </c>
      <c r="JAR1" s="159"/>
      <c r="JAS1" s="158" t="s">
        <v>394</v>
      </c>
      <c r="JAT1" s="159"/>
      <c r="JAU1" s="158" t="s">
        <v>394</v>
      </c>
      <c r="JAV1" s="159"/>
      <c r="JAW1" s="158" t="s">
        <v>394</v>
      </c>
      <c r="JAX1" s="159"/>
      <c r="JAY1" s="158" t="s">
        <v>394</v>
      </c>
      <c r="JAZ1" s="159"/>
      <c r="JBA1" s="158" t="s">
        <v>394</v>
      </c>
      <c r="JBB1" s="159"/>
      <c r="JBC1" s="158" t="s">
        <v>394</v>
      </c>
      <c r="JBD1" s="159"/>
      <c r="JBE1" s="158" t="s">
        <v>394</v>
      </c>
      <c r="JBF1" s="159"/>
      <c r="JBG1" s="158" t="s">
        <v>394</v>
      </c>
      <c r="JBH1" s="159"/>
      <c r="JBI1" s="158" t="s">
        <v>394</v>
      </c>
      <c r="JBJ1" s="159"/>
      <c r="JBK1" s="158" t="s">
        <v>394</v>
      </c>
      <c r="JBL1" s="159"/>
      <c r="JBM1" s="158" t="s">
        <v>394</v>
      </c>
      <c r="JBN1" s="159"/>
      <c r="JBO1" s="158" t="s">
        <v>394</v>
      </c>
      <c r="JBP1" s="159"/>
      <c r="JBQ1" s="158" t="s">
        <v>394</v>
      </c>
      <c r="JBR1" s="159"/>
      <c r="JBS1" s="158" t="s">
        <v>394</v>
      </c>
      <c r="JBT1" s="159"/>
      <c r="JBU1" s="158" t="s">
        <v>394</v>
      </c>
      <c r="JBV1" s="159"/>
      <c r="JBW1" s="158" t="s">
        <v>394</v>
      </c>
      <c r="JBX1" s="159"/>
      <c r="JBY1" s="158" t="s">
        <v>394</v>
      </c>
      <c r="JBZ1" s="159"/>
      <c r="JCA1" s="158" t="s">
        <v>394</v>
      </c>
      <c r="JCB1" s="159"/>
      <c r="JCC1" s="158" t="s">
        <v>394</v>
      </c>
      <c r="JCD1" s="159"/>
      <c r="JCE1" s="158" t="s">
        <v>394</v>
      </c>
      <c r="JCF1" s="159"/>
      <c r="JCG1" s="158" t="s">
        <v>394</v>
      </c>
      <c r="JCH1" s="159"/>
      <c r="JCI1" s="158" t="s">
        <v>394</v>
      </c>
      <c r="JCJ1" s="159"/>
      <c r="JCK1" s="158" t="s">
        <v>394</v>
      </c>
      <c r="JCL1" s="159"/>
      <c r="JCM1" s="158" t="s">
        <v>394</v>
      </c>
      <c r="JCN1" s="159"/>
      <c r="JCO1" s="158" t="s">
        <v>394</v>
      </c>
      <c r="JCP1" s="159"/>
      <c r="JCQ1" s="158" t="s">
        <v>394</v>
      </c>
      <c r="JCR1" s="159"/>
      <c r="JCS1" s="158" t="s">
        <v>394</v>
      </c>
      <c r="JCT1" s="159"/>
      <c r="JCU1" s="158" t="s">
        <v>394</v>
      </c>
      <c r="JCV1" s="159"/>
      <c r="JCW1" s="158" t="s">
        <v>394</v>
      </c>
      <c r="JCX1" s="159"/>
      <c r="JCY1" s="158" t="s">
        <v>394</v>
      </c>
      <c r="JCZ1" s="159"/>
      <c r="JDA1" s="158" t="s">
        <v>394</v>
      </c>
      <c r="JDB1" s="159"/>
      <c r="JDC1" s="158" t="s">
        <v>394</v>
      </c>
      <c r="JDD1" s="159"/>
      <c r="JDE1" s="158" t="s">
        <v>394</v>
      </c>
      <c r="JDF1" s="159"/>
      <c r="JDG1" s="158" t="s">
        <v>394</v>
      </c>
      <c r="JDH1" s="159"/>
      <c r="JDI1" s="158" t="s">
        <v>394</v>
      </c>
      <c r="JDJ1" s="159"/>
      <c r="JDK1" s="158" t="s">
        <v>394</v>
      </c>
      <c r="JDL1" s="159"/>
      <c r="JDM1" s="158" t="s">
        <v>394</v>
      </c>
      <c r="JDN1" s="159"/>
      <c r="JDO1" s="158" t="s">
        <v>394</v>
      </c>
      <c r="JDP1" s="159"/>
      <c r="JDQ1" s="158" t="s">
        <v>394</v>
      </c>
      <c r="JDR1" s="159"/>
      <c r="JDS1" s="158" t="s">
        <v>394</v>
      </c>
      <c r="JDT1" s="159"/>
      <c r="JDU1" s="158" t="s">
        <v>394</v>
      </c>
      <c r="JDV1" s="159"/>
      <c r="JDW1" s="158" t="s">
        <v>394</v>
      </c>
      <c r="JDX1" s="159"/>
      <c r="JDY1" s="158" t="s">
        <v>394</v>
      </c>
      <c r="JDZ1" s="159"/>
      <c r="JEA1" s="158" t="s">
        <v>394</v>
      </c>
      <c r="JEB1" s="159"/>
      <c r="JEC1" s="158" t="s">
        <v>394</v>
      </c>
      <c r="JED1" s="159"/>
      <c r="JEE1" s="158" t="s">
        <v>394</v>
      </c>
      <c r="JEF1" s="159"/>
      <c r="JEG1" s="158" t="s">
        <v>394</v>
      </c>
      <c r="JEH1" s="159"/>
      <c r="JEI1" s="158" t="s">
        <v>394</v>
      </c>
      <c r="JEJ1" s="159"/>
      <c r="JEK1" s="158" t="s">
        <v>394</v>
      </c>
      <c r="JEL1" s="159"/>
      <c r="JEM1" s="158" t="s">
        <v>394</v>
      </c>
      <c r="JEN1" s="159"/>
      <c r="JEO1" s="158" t="s">
        <v>394</v>
      </c>
      <c r="JEP1" s="159"/>
      <c r="JEQ1" s="158" t="s">
        <v>394</v>
      </c>
      <c r="JER1" s="159"/>
      <c r="JES1" s="158" t="s">
        <v>394</v>
      </c>
      <c r="JET1" s="159"/>
      <c r="JEU1" s="158" t="s">
        <v>394</v>
      </c>
      <c r="JEV1" s="159"/>
      <c r="JEW1" s="158" t="s">
        <v>394</v>
      </c>
      <c r="JEX1" s="159"/>
      <c r="JEY1" s="158" t="s">
        <v>394</v>
      </c>
      <c r="JEZ1" s="159"/>
      <c r="JFA1" s="158" t="s">
        <v>394</v>
      </c>
      <c r="JFB1" s="159"/>
      <c r="JFC1" s="158" t="s">
        <v>394</v>
      </c>
      <c r="JFD1" s="159"/>
      <c r="JFE1" s="158" t="s">
        <v>394</v>
      </c>
      <c r="JFF1" s="159"/>
      <c r="JFG1" s="158" t="s">
        <v>394</v>
      </c>
      <c r="JFH1" s="159"/>
      <c r="JFI1" s="158" t="s">
        <v>394</v>
      </c>
      <c r="JFJ1" s="159"/>
      <c r="JFK1" s="158" t="s">
        <v>394</v>
      </c>
      <c r="JFL1" s="159"/>
      <c r="JFM1" s="158" t="s">
        <v>394</v>
      </c>
      <c r="JFN1" s="159"/>
      <c r="JFO1" s="158" t="s">
        <v>394</v>
      </c>
      <c r="JFP1" s="159"/>
      <c r="JFQ1" s="158" t="s">
        <v>394</v>
      </c>
      <c r="JFR1" s="159"/>
      <c r="JFS1" s="158" t="s">
        <v>394</v>
      </c>
      <c r="JFT1" s="159"/>
      <c r="JFU1" s="158" t="s">
        <v>394</v>
      </c>
      <c r="JFV1" s="159"/>
      <c r="JFW1" s="158" t="s">
        <v>394</v>
      </c>
      <c r="JFX1" s="159"/>
      <c r="JFY1" s="158" t="s">
        <v>394</v>
      </c>
      <c r="JFZ1" s="159"/>
      <c r="JGA1" s="158" t="s">
        <v>394</v>
      </c>
      <c r="JGB1" s="159"/>
      <c r="JGC1" s="158" t="s">
        <v>394</v>
      </c>
      <c r="JGD1" s="159"/>
      <c r="JGE1" s="158" t="s">
        <v>394</v>
      </c>
      <c r="JGF1" s="159"/>
      <c r="JGG1" s="158" t="s">
        <v>394</v>
      </c>
      <c r="JGH1" s="159"/>
      <c r="JGI1" s="158" t="s">
        <v>394</v>
      </c>
      <c r="JGJ1" s="159"/>
      <c r="JGK1" s="158" t="s">
        <v>394</v>
      </c>
      <c r="JGL1" s="159"/>
      <c r="JGM1" s="158" t="s">
        <v>394</v>
      </c>
      <c r="JGN1" s="159"/>
      <c r="JGO1" s="158" t="s">
        <v>394</v>
      </c>
      <c r="JGP1" s="159"/>
      <c r="JGQ1" s="158" t="s">
        <v>394</v>
      </c>
      <c r="JGR1" s="159"/>
      <c r="JGS1" s="158" t="s">
        <v>394</v>
      </c>
      <c r="JGT1" s="159"/>
      <c r="JGU1" s="158" t="s">
        <v>394</v>
      </c>
      <c r="JGV1" s="159"/>
      <c r="JGW1" s="158" t="s">
        <v>394</v>
      </c>
      <c r="JGX1" s="159"/>
      <c r="JGY1" s="158" t="s">
        <v>394</v>
      </c>
      <c r="JGZ1" s="159"/>
      <c r="JHA1" s="158" t="s">
        <v>394</v>
      </c>
      <c r="JHB1" s="159"/>
      <c r="JHC1" s="158" t="s">
        <v>394</v>
      </c>
      <c r="JHD1" s="159"/>
      <c r="JHE1" s="158" t="s">
        <v>394</v>
      </c>
      <c r="JHF1" s="159"/>
      <c r="JHG1" s="158" t="s">
        <v>394</v>
      </c>
      <c r="JHH1" s="159"/>
      <c r="JHI1" s="158" t="s">
        <v>394</v>
      </c>
      <c r="JHJ1" s="159"/>
      <c r="JHK1" s="158" t="s">
        <v>394</v>
      </c>
      <c r="JHL1" s="159"/>
      <c r="JHM1" s="158" t="s">
        <v>394</v>
      </c>
      <c r="JHN1" s="159"/>
      <c r="JHO1" s="158" t="s">
        <v>394</v>
      </c>
      <c r="JHP1" s="159"/>
      <c r="JHQ1" s="158" t="s">
        <v>394</v>
      </c>
      <c r="JHR1" s="159"/>
      <c r="JHS1" s="158" t="s">
        <v>394</v>
      </c>
      <c r="JHT1" s="159"/>
      <c r="JHU1" s="158" t="s">
        <v>394</v>
      </c>
      <c r="JHV1" s="159"/>
      <c r="JHW1" s="158" t="s">
        <v>394</v>
      </c>
      <c r="JHX1" s="159"/>
      <c r="JHY1" s="158" t="s">
        <v>394</v>
      </c>
      <c r="JHZ1" s="159"/>
      <c r="JIA1" s="158" t="s">
        <v>394</v>
      </c>
      <c r="JIB1" s="159"/>
      <c r="JIC1" s="158" t="s">
        <v>394</v>
      </c>
      <c r="JID1" s="159"/>
      <c r="JIE1" s="158" t="s">
        <v>394</v>
      </c>
      <c r="JIF1" s="159"/>
      <c r="JIG1" s="158" t="s">
        <v>394</v>
      </c>
      <c r="JIH1" s="159"/>
      <c r="JII1" s="158" t="s">
        <v>394</v>
      </c>
      <c r="JIJ1" s="159"/>
      <c r="JIK1" s="158" t="s">
        <v>394</v>
      </c>
      <c r="JIL1" s="159"/>
      <c r="JIM1" s="158" t="s">
        <v>394</v>
      </c>
      <c r="JIN1" s="159"/>
      <c r="JIO1" s="158" t="s">
        <v>394</v>
      </c>
      <c r="JIP1" s="159"/>
      <c r="JIQ1" s="158" t="s">
        <v>394</v>
      </c>
      <c r="JIR1" s="159"/>
      <c r="JIS1" s="158" t="s">
        <v>394</v>
      </c>
      <c r="JIT1" s="159"/>
      <c r="JIU1" s="158" t="s">
        <v>394</v>
      </c>
      <c r="JIV1" s="159"/>
      <c r="JIW1" s="158" t="s">
        <v>394</v>
      </c>
      <c r="JIX1" s="159"/>
      <c r="JIY1" s="158" t="s">
        <v>394</v>
      </c>
      <c r="JIZ1" s="159"/>
      <c r="JJA1" s="158" t="s">
        <v>394</v>
      </c>
      <c r="JJB1" s="159"/>
      <c r="JJC1" s="158" t="s">
        <v>394</v>
      </c>
      <c r="JJD1" s="159"/>
      <c r="JJE1" s="158" t="s">
        <v>394</v>
      </c>
      <c r="JJF1" s="159"/>
      <c r="JJG1" s="158" t="s">
        <v>394</v>
      </c>
      <c r="JJH1" s="159"/>
      <c r="JJI1" s="158" t="s">
        <v>394</v>
      </c>
      <c r="JJJ1" s="159"/>
      <c r="JJK1" s="158" t="s">
        <v>394</v>
      </c>
      <c r="JJL1" s="159"/>
      <c r="JJM1" s="158" t="s">
        <v>394</v>
      </c>
      <c r="JJN1" s="159"/>
      <c r="JJO1" s="158" t="s">
        <v>394</v>
      </c>
      <c r="JJP1" s="159"/>
      <c r="JJQ1" s="158" t="s">
        <v>394</v>
      </c>
      <c r="JJR1" s="159"/>
      <c r="JJS1" s="158" t="s">
        <v>394</v>
      </c>
      <c r="JJT1" s="159"/>
      <c r="JJU1" s="158" t="s">
        <v>394</v>
      </c>
      <c r="JJV1" s="159"/>
      <c r="JJW1" s="158" t="s">
        <v>394</v>
      </c>
      <c r="JJX1" s="159"/>
      <c r="JJY1" s="158" t="s">
        <v>394</v>
      </c>
      <c r="JJZ1" s="159"/>
      <c r="JKA1" s="158" t="s">
        <v>394</v>
      </c>
      <c r="JKB1" s="159"/>
      <c r="JKC1" s="158" t="s">
        <v>394</v>
      </c>
      <c r="JKD1" s="159"/>
      <c r="JKE1" s="158" t="s">
        <v>394</v>
      </c>
      <c r="JKF1" s="159"/>
      <c r="JKG1" s="158" t="s">
        <v>394</v>
      </c>
      <c r="JKH1" s="159"/>
      <c r="JKI1" s="158" t="s">
        <v>394</v>
      </c>
      <c r="JKJ1" s="159"/>
      <c r="JKK1" s="158" t="s">
        <v>394</v>
      </c>
      <c r="JKL1" s="159"/>
      <c r="JKM1" s="158" t="s">
        <v>394</v>
      </c>
      <c r="JKN1" s="159"/>
      <c r="JKO1" s="158" t="s">
        <v>394</v>
      </c>
      <c r="JKP1" s="159"/>
      <c r="JKQ1" s="158" t="s">
        <v>394</v>
      </c>
      <c r="JKR1" s="159"/>
      <c r="JKS1" s="158" t="s">
        <v>394</v>
      </c>
      <c r="JKT1" s="159"/>
      <c r="JKU1" s="158" t="s">
        <v>394</v>
      </c>
      <c r="JKV1" s="159"/>
      <c r="JKW1" s="158" t="s">
        <v>394</v>
      </c>
      <c r="JKX1" s="159"/>
      <c r="JKY1" s="158" t="s">
        <v>394</v>
      </c>
      <c r="JKZ1" s="159"/>
      <c r="JLA1" s="158" t="s">
        <v>394</v>
      </c>
      <c r="JLB1" s="159"/>
      <c r="JLC1" s="158" t="s">
        <v>394</v>
      </c>
      <c r="JLD1" s="159"/>
      <c r="JLE1" s="158" t="s">
        <v>394</v>
      </c>
      <c r="JLF1" s="159"/>
      <c r="JLG1" s="158" t="s">
        <v>394</v>
      </c>
      <c r="JLH1" s="159"/>
      <c r="JLI1" s="158" t="s">
        <v>394</v>
      </c>
      <c r="JLJ1" s="159"/>
      <c r="JLK1" s="158" t="s">
        <v>394</v>
      </c>
      <c r="JLL1" s="159"/>
      <c r="JLM1" s="158" t="s">
        <v>394</v>
      </c>
      <c r="JLN1" s="159"/>
      <c r="JLO1" s="158" t="s">
        <v>394</v>
      </c>
      <c r="JLP1" s="159"/>
      <c r="JLQ1" s="158" t="s">
        <v>394</v>
      </c>
      <c r="JLR1" s="159"/>
      <c r="JLS1" s="158" t="s">
        <v>394</v>
      </c>
      <c r="JLT1" s="159"/>
      <c r="JLU1" s="158" t="s">
        <v>394</v>
      </c>
      <c r="JLV1" s="159"/>
      <c r="JLW1" s="158" t="s">
        <v>394</v>
      </c>
      <c r="JLX1" s="159"/>
      <c r="JLY1" s="158" t="s">
        <v>394</v>
      </c>
      <c r="JLZ1" s="159"/>
      <c r="JMA1" s="158" t="s">
        <v>394</v>
      </c>
      <c r="JMB1" s="159"/>
      <c r="JMC1" s="158" t="s">
        <v>394</v>
      </c>
      <c r="JMD1" s="159"/>
      <c r="JME1" s="158" t="s">
        <v>394</v>
      </c>
      <c r="JMF1" s="159"/>
      <c r="JMG1" s="158" t="s">
        <v>394</v>
      </c>
      <c r="JMH1" s="159"/>
      <c r="JMI1" s="158" t="s">
        <v>394</v>
      </c>
      <c r="JMJ1" s="159"/>
      <c r="JMK1" s="158" t="s">
        <v>394</v>
      </c>
      <c r="JML1" s="159"/>
      <c r="JMM1" s="158" t="s">
        <v>394</v>
      </c>
      <c r="JMN1" s="159"/>
      <c r="JMO1" s="158" t="s">
        <v>394</v>
      </c>
      <c r="JMP1" s="159"/>
      <c r="JMQ1" s="158" t="s">
        <v>394</v>
      </c>
      <c r="JMR1" s="159"/>
      <c r="JMS1" s="158" t="s">
        <v>394</v>
      </c>
      <c r="JMT1" s="159"/>
      <c r="JMU1" s="158" t="s">
        <v>394</v>
      </c>
      <c r="JMV1" s="159"/>
      <c r="JMW1" s="158" t="s">
        <v>394</v>
      </c>
      <c r="JMX1" s="159"/>
      <c r="JMY1" s="158" t="s">
        <v>394</v>
      </c>
      <c r="JMZ1" s="159"/>
      <c r="JNA1" s="158" t="s">
        <v>394</v>
      </c>
      <c r="JNB1" s="159"/>
      <c r="JNC1" s="158" t="s">
        <v>394</v>
      </c>
      <c r="JND1" s="159"/>
      <c r="JNE1" s="158" t="s">
        <v>394</v>
      </c>
      <c r="JNF1" s="159"/>
      <c r="JNG1" s="158" t="s">
        <v>394</v>
      </c>
      <c r="JNH1" s="159"/>
      <c r="JNI1" s="158" t="s">
        <v>394</v>
      </c>
      <c r="JNJ1" s="159"/>
      <c r="JNK1" s="158" t="s">
        <v>394</v>
      </c>
      <c r="JNL1" s="159"/>
      <c r="JNM1" s="158" t="s">
        <v>394</v>
      </c>
      <c r="JNN1" s="159"/>
      <c r="JNO1" s="158" t="s">
        <v>394</v>
      </c>
      <c r="JNP1" s="159"/>
      <c r="JNQ1" s="158" t="s">
        <v>394</v>
      </c>
      <c r="JNR1" s="159"/>
      <c r="JNS1" s="158" t="s">
        <v>394</v>
      </c>
      <c r="JNT1" s="159"/>
      <c r="JNU1" s="158" t="s">
        <v>394</v>
      </c>
      <c r="JNV1" s="159"/>
      <c r="JNW1" s="158" t="s">
        <v>394</v>
      </c>
      <c r="JNX1" s="159"/>
      <c r="JNY1" s="158" t="s">
        <v>394</v>
      </c>
      <c r="JNZ1" s="159"/>
      <c r="JOA1" s="158" t="s">
        <v>394</v>
      </c>
      <c r="JOB1" s="159"/>
      <c r="JOC1" s="158" t="s">
        <v>394</v>
      </c>
      <c r="JOD1" s="159"/>
      <c r="JOE1" s="158" t="s">
        <v>394</v>
      </c>
      <c r="JOF1" s="159"/>
      <c r="JOG1" s="158" t="s">
        <v>394</v>
      </c>
      <c r="JOH1" s="159"/>
      <c r="JOI1" s="158" t="s">
        <v>394</v>
      </c>
      <c r="JOJ1" s="159"/>
      <c r="JOK1" s="158" t="s">
        <v>394</v>
      </c>
      <c r="JOL1" s="159"/>
      <c r="JOM1" s="158" t="s">
        <v>394</v>
      </c>
      <c r="JON1" s="159"/>
      <c r="JOO1" s="158" t="s">
        <v>394</v>
      </c>
      <c r="JOP1" s="159"/>
      <c r="JOQ1" s="158" t="s">
        <v>394</v>
      </c>
      <c r="JOR1" s="159"/>
      <c r="JOS1" s="158" t="s">
        <v>394</v>
      </c>
      <c r="JOT1" s="159"/>
      <c r="JOU1" s="158" t="s">
        <v>394</v>
      </c>
      <c r="JOV1" s="159"/>
      <c r="JOW1" s="158" t="s">
        <v>394</v>
      </c>
      <c r="JOX1" s="159"/>
      <c r="JOY1" s="158" t="s">
        <v>394</v>
      </c>
      <c r="JOZ1" s="159"/>
      <c r="JPA1" s="158" t="s">
        <v>394</v>
      </c>
      <c r="JPB1" s="159"/>
      <c r="JPC1" s="158" t="s">
        <v>394</v>
      </c>
      <c r="JPD1" s="159"/>
      <c r="JPE1" s="158" t="s">
        <v>394</v>
      </c>
      <c r="JPF1" s="159"/>
      <c r="JPG1" s="158" t="s">
        <v>394</v>
      </c>
      <c r="JPH1" s="159"/>
      <c r="JPI1" s="158" t="s">
        <v>394</v>
      </c>
      <c r="JPJ1" s="159"/>
      <c r="JPK1" s="158" t="s">
        <v>394</v>
      </c>
      <c r="JPL1" s="159"/>
      <c r="JPM1" s="158" t="s">
        <v>394</v>
      </c>
      <c r="JPN1" s="159"/>
      <c r="JPO1" s="158" t="s">
        <v>394</v>
      </c>
      <c r="JPP1" s="159"/>
      <c r="JPQ1" s="158" t="s">
        <v>394</v>
      </c>
      <c r="JPR1" s="159"/>
      <c r="JPS1" s="158" t="s">
        <v>394</v>
      </c>
      <c r="JPT1" s="159"/>
      <c r="JPU1" s="158" t="s">
        <v>394</v>
      </c>
      <c r="JPV1" s="159"/>
      <c r="JPW1" s="158" t="s">
        <v>394</v>
      </c>
      <c r="JPX1" s="159"/>
      <c r="JPY1" s="158" t="s">
        <v>394</v>
      </c>
      <c r="JPZ1" s="159"/>
      <c r="JQA1" s="158" t="s">
        <v>394</v>
      </c>
      <c r="JQB1" s="159"/>
      <c r="JQC1" s="158" t="s">
        <v>394</v>
      </c>
      <c r="JQD1" s="159"/>
      <c r="JQE1" s="158" t="s">
        <v>394</v>
      </c>
      <c r="JQF1" s="159"/>
      <c r="JQG1" s="158" t="s">
        <v>394</v>
      </c>
      <c r="JQH1" s="159"/>
      <c r="JQI1" s="158" t="s">
        <v>394</v>
      </c>
      <c r="JQJ1" s="159"/>
      <c r="JQK1" s="158" t="s">
        <v>394</v>
      </c>
      <c r="JQL1" s="159"/>
      <c r="JQM1" s="158" t="s">
        <v>394</v>
      </c>
      <c r="JQN1" s="159"/>
      <c r="JQO1" s="158" t="s">
        <v>394</v>
      </c>
      <c r="JQP1" s="159"/>
      <c r="JQQ1" s="158" t="s">
        <v>394</v>
      </c>
      <c r="JQR1" s="159"/>
      <c r="JQS1" s="158" t="s">
        <v>394</v>
      </c>
      <c r="JQT1" s="159"/>
      <c r="JQU1" s="158" t="s">
        <v>394</v>
      </c>
      <c r="JQV1" s="159"/>
      <c r="JQW1" s="158" t="s">
        <v>394</v>
      </c>
      <c r="JQX1" s="159"/>
      <c r="JQY1" s="158" t="s">
        <v>394</v>
      </c>
      <c r="JQZ1" s="159"/>
      <c r="JRA1" s="158" t="s">
        <v>394</v>
      </c>
      <c r="JRB1" s="159"/>
      <c r="JRC1" s="158" t="s">
        <v>394</v>
      </c>
      <c r="JRD1" s="159"/>
      <c r="JRE1" s="158" t="s">
        <v>394</v>
      </c>
      <c r="JRF1" s="159"/>
      <c r="JRG1" s="158" t="s">
        <v>394</v>
      </c>
      <c r="JRH1" s="159"/>
      <c r="JRI1" s="158" t="s">
        <v>394</v>
      </c>
      <c r="JRJ1" s="159"/>
      <c r="JRK1" s="158" t="s">
        <v>394</v>
      </c>
      <c r="JRL1" s="159"/>
      <c r="JRM1" s="158" t="s">
        <v>394</v>
      </c>
      <c r="JRN1" s="159"/>
      <c r="JRO1" s="158" t="s">
        <v>394</v>
      </c>
      <c r="JRP1" s="159"/>
      <c r="JRQ1" s="158" t="s">
        <v>394</v>
      </c>
      <c r="JRR1" s="159"/>
      <c r="JRS1" s="158" t="s">
        <v>394</v>
      </c>
      <c r="JRT1" s="159"/>
      <c r="JRU1" s="158" t="s">
        <v>394</v>
      </c>
      <c r="JRV1" s="159"/>
      <c r="JRW1" s="158" t="s">
        <v>394</v>
      </c>
      <c r="JRX1" s="159"/>
      <c r="JRY1" s="158" t="s">
        <v>394</v>
      </c>
      <c r="JRZ1" s="159"/>
      <c r="JSA1" s="158" t="s">
        <v>394</v>
      </c>
      <c r="JSB1" s="159"/>
      <c r="JSC1" s="158" t="s">
        <v>394</v>
      </c>
      <c r="JSD1" s="159"/>
      <c r="JSE1" s="158" t="s">
        <v>394</v>
      </c>
      <c r="JSF1" s="159"/>
      <c r="JSG1" s="158" t="s">
        <v>394</v>
      </c>
      <c r="JSH1" s="159"/>
      <c r="JSI1" s="158" t="s">
        <v>394</v>
      </c>
      <c r="JSJ1" s="159"/>
      <c r="JSK1" s="158" t="s">
        <v>394</v>
      </c>
      <c r="JSL1" s="159"/>
      <c r="JSM1" s="158" t="s">
        <v>394</v>
      </c>
      <c r="JSN1" s="159"/>
      <c r="JSO1" s="158" t="s">
        <v>394</v>
      </c>
      <c r="JSP1" s="159"/>
      <c r="JSQ1" s="158" t="s">
        <v>394</v>
      </c>
      <c r="JSR1" s="159"/>
      <c r="JSS1" s="158" t="s">
        <v>394</v>
      </c>
      <c r="JST1" s="159"/>
      <c r="JSU1" s="158" t="s">
        <v>394</v>
      </c>
      <c r="JSV1" s="159"/>
      <c r="JSW1" s="158" t="s">
        <v>394</v>
      </c>
      <c r="JSX1" s="159"/>
      <c r="JSY1" s="158" t="s">
        <v>394</v>
      </c>
      <c r="JSZ1" s="159"/>
      <c r="JTA1" s="158" t="s">
        <v>394</v>
      </c>
      <c r="JTB1" s="159"/>
      <c r="JTC1" s="158" t="s">
        <v>394</v>
      </c>
      <c r="JTD1" s="159"/>
      <c r="JTE1" s="158" t="s">
        <v>394</v>
      </c>
      <c r="JTF1" s="159"/>
      <c r="JTG1" s="158" t="s">
        <v>394</v>
      </c>
      <c r="JTH1" s="159"/>
      <c r="JTI1" s="158" t="s">
        <v>394</v>
      </c>
      <c r="JTJ1" s="159"/>
      <c r="JTK1" s="158" t="s">
        <v>394</v>
      </c>
      <c r="JTL1" s="159"/>
      <c r="JTM1" s="158" t="s">
        <v>394</v>
      </c>
      <c r="JTN1" s="159"/>
      <c r="JTO1" s="158" t="s">
        <v>394</v>
      </c>
      <c r="JTP1" s="159"/>
      <c r="JTQ1" s="158" t="s">
        <v>394</v>
      </c>
      <c r="JTR1" s="159"/>
      <c r="JTS1" s="158" t="s">
        <v>394</v>
      </c>
      <c r="JTT1" s="159"/>
      <c r="JTU1" s="158" t="s">
        <v>394</v>
      </c>
      <c r="JTV1" s="159"/>
      <c r="JTW1" s="158" t="s">
        <v>394</v>
      </c>
      <c r="JTX1" s="159"/>
      <c r="JTY1" s="158" t="s">
        <v>394</v>
      </c>
      <c r="JTZ1" s="159"/>
      <c r="JUA1" s="158" t="s">
        <v>394</v>
      </c>
      <c r="JUB1" s="159"/>
      <c r="JUC1" s="158" t="s">
        <v>394</v>
      </c>
      <c r="JUD1" s="159"/>
      <c r="JUE1" s="158" t="s">
        <v>394</v>
      </c>
      <c r="JUF1" s="159"/>
      <c r="JUG1" s="158" t="s">
        <v>394</v>
      </c>
      <c r="JUH1" s="159"/>
      <c r="JUI1" s="158" t="s">
        <v>394</v>
      </c>
      <c r="JUJ1" s="159"/>
      <c r="JUK1" s="158" t="s">
        <v>394</v>
      </c>
      <c r="JUL1" s="159"/>
      <c r="JUM1" s="158" t="s">
        <v>394</v>
      </c>
      <c r="JUN1" s="159"/>
      <c r="JUO1" s="158" t="s">
        <v>394</v>
      </c>
      <c r="JUP1" s="159"/>
      <c r="JUQ1" s="158" t="s">
        <v>394</v>
      </c>
      <c r="JUR1" s="159"/>
      <c r="JUS1" s="158" t="s">
        <v>394</v>
      </c>
      <c r="JUT1" s="159"/>
      <c r="JUU1" s="158" t="s">
        <v>394</v>
      </c>
      <c r="JUV1" s="159"/>
      <c r="JUW1" s="158" t="s">
        <v>394</v>
      </c>
      <c r="JUX1" s="159"/>
      <c r="JUY1" s="158" t="s">
        <v>394</v>
      </c>
      <c r="JUZ1" s="159"/>
      <c r="JVA1" s="158" t="s">
        <v>394</v>
      </c>
      <c r="JVB1" s="159"/>
      <c r="JVC1" s="158" t="s">
        <v>394</v>
      </c>
      <c r="JVD1" s="159"/>
      <c r="JVE1" s="158" t="s">
        <v>394</v>
      </c>
      <c r="JVF1" s="159"/>
      <c r="JVG1" s="158" t="s">
        <v>394</v>
      </c>
      <c r="JVH1" s="159"/>
      <c r="JVI1" s="158" t="s">
        <v>394</v>
      </c>
      <c r="JVJ1" s="159"/>
      <c r="JVK1" s="158" t="s">
        <v>394</v>
      </c>
      <c r="JVL1" s="159"/>
      <c r="JVM1" s="158" t="s">
        <v>394</v>
      </c>
      <c r="JVN1" s="159"/>
      <c r="JVO1" s="158" t="s">
        <v>394</v>
      </c>
      <c r="JVP1" s="159"/>
      <c r="JVQ1" s="158" t="s">
        <v>394</v>
      </c>
      <c r="JVR1" s="159"/>
      <c r="JVS1" s="158" t="s">
        <v>394</v>
      </c>
      <c r="JVT1" s="159"/>
      <c r="JVU1" s="158" t="s">
        <v>394</v>
      </c>
      <c r="JVV1" s="159"/>
      <c r="JVW1" s="158" t="s">
        <v>394</v>
      </c>
      <c r="JVX1" s="159"/>
      <c r="JVY1" s="158" t="s">
        <v>394</v>
      </c>
      <c r="JVZ1" s="159"/>
      <c r="JWA1" s="158" t="s">
        <v>394</v>
      </c>
      <c r="JWB1" s="159"/>
      <c r="JWC1" s="158" t="s">
        <v>394</v>
      </c>
      <c r="JWD1" s="159"/>
      <c r="JWE1" s="158" t="s">
        <v>394</v>
      </c>
      <c r="JWF1" s="159"/>
      <c r="JWG1" s="158" t="s">
        <v>394</v>
      </c>
      <c r="JWH1" s="159"/>
      <c r="JWI1" s="158" t="s">
        <v>394</v>
      </c>
      <c r="JWJ1" s="159"/>
      <c r="JWK1" s="158" t="s">
        <v>394</v>
      </c>
      <c r="JWL1" s="159"/>
      <c r="JWM1" s="158" t="s">
        <v>394</v>
      </c>
      <c r="JWN1" s="159"/>
      <c r="JWO1" s="158" t="s">
        <v>394</v>
      </c>
      <c r="JWP1" s="159"/>
      <c r="JWQ1" s="158" t="s">
        <v>394</v>
      </c>
      <c r="JWR1" s="159"/>
      <c r="JWS1" s="158" t="s">
        <v>394</v>
      </c>
      <c r="JWT1" s="159"/>
      <c r="JWU1" s="158" t="s">
        <v>394</v>
      </c>
      <c r="JWV1" s="159"/>
      <c r="JWW1" s="158" t="s">
        <v>394</v>
      </c>
      <c r="JWX1" s="159"/>
      <c r="JWY1" s="158" t="s">
        <v>394</v>
      </c>
      <c r="JWZ1" s="159"/>
      <c r="JXA1" s="158" t="s">
        <v>394</v>
      </c>
      <c r="JXB1" s="159"/>
      <c r="JXC1" s="158" t="s">
        <v>394</v>
      </c>
      <c r="JXD1" s="159"/>
      <c r="JXE1" s="158" t="s">
        <v>394</v>
      </c>
      <c r="JXF1" s="159"/>
      <c r="JXG1" s="158" t="s">
        <v>394</v>
      </c>
      <c r="JXH1" s="159"/>
      <c r="JXI1" s="158" t="s">
        <v>394</v>
      </c>
      <c r="JXJ1" s="159"/>
      <c r="JXK1" s="158" t="s">
        <v>394</v>
      </c>
      <c r="JXL1" s="159"/>
      <c r="JXM1" s="158" t="s">
        <v>394</v>
      </c>
      <c r="JXN1" s="159"/>
      <c r="JXO1" s="158" t="s">
        <v>394</v>
      </c>
      <c r="JXP1" s="159"/>
      <c r="JXQ1" s="158" t="s">
        <v>394</v>
      </c>
      <c r="JXR1" s="159"/>
      <c r="JXS1" s="158" t="s">
        <v>394</v>
      </c>
      <c r="JXT1" s="159"/>
      <c r="JXU1" s="158" t="s">
        <v>394</v>
      </c>
      <c r="JXV1" s="159"/>
      <c r="JXW1" s="158" t="s">
        <v>394</v>
      </c>
      <c r="JXX1" s="159"/>
      <c r="JXY1" s="158" t="s">
        <v>394</v>
      </c>
      <c r="JXZ1" s="159"/>
      <c r="JYA1" s="158" t="s">
        <v>394</v>
      </c>
      <c r="JYB1" s="159"/>
      <c r="JYC1" s="158" t="s">
        <v>394</v>
      </c>
      <c r="JYD1" s="159"/>
      <c r="JYE1" s="158" t="s">
        <v>394</v>
      </c>
      <c r="JYF1" s="159"/>
      <c r="JYG1" s="158" t="s">
        <v>394</v>
      </c>
      <c r="JYH1" s="159"/>
      <c r="JYI1" s="158" t="s">
        <v>394</v>
      </c>
      <c r="JYJ1" s="159"/>
      <c r="JYK1" s="158" t="s">
        <v>394</v>
      </c>
      <c r="JYL1" s="159"/>
      <c r="JYM1" s="158" t="s">
        <v>394</v>
      </c>
      <c r="JYN1" s="159"/>
      <c r="JYO1" s="158" t="s">
        <v>394</v>
      </c>
      <c r="JYP1" s="159"/>
      <c r="JYQ1" s="158" t="s">
        <v>394</v>
      </c>
      <c r="JYR1" s="159"/>
      <c r="JYS1" s="158" t="s">
        <v>394</v>
      </c>
      <c r="JYT1" s="159"/>
      <c r="JYU1" s="158" t="s">
        <v>394</v>
      </c>
      <c r="JYV1" s="159"/>
      <c r="JYW1" s="158" t="s">
        <v>394</v>
      </c>
      <c r="JYX1" s="159"/>
      <c r="JYY1" s="158" t="s">
        <v>394</v>
      </c>
      <c r="JYZ1" s="159"/>
      <c r="JZA1" s="158" t="s">
        <v>394</v>
      </c>
      <c r="JZB1" s="159"/>
      <c r="JZC1" s="158" t="s">
        <v>394</v>
      </c>
      <c r="JZD1" s="159"/>
      <c r="JZE1" s="158" t="s">
        <v>394</v>
      </c>
      <c r="JZF1" s="159"/>
      <c r="JZG1" s="158" t="s">
        <v>394</v>
      </c>
      <c r="JZH1" s="159"/>
      <c r="JZI1" s="158" t="s">
        <v>394</v>
      </c>
      <c r="JZJ1" s="159"/>
      <c r="JZK1" s="158" t="s">
        <v>394</v>
      </c>
      <c r="JZL1" s="159"/>
      <c r="JZM1" s="158" t="s">
        <v>394</v>
      </c>
      <c r="JZN1" s="159"/>
      <c r="JZO1" s="158" t="s">
        <v>394</v>
      </c>
      <c r="JZP1" s="159"/>
      <c r="JZQ1" s="158" t="s">
        <v>394</v>
      </c>
      <c r="JZR1" s="159"/>
      <c r="JZS1" s="158" t="s">
        <v>394</v>
      </c>
      <c r="JZT1" s="159"/>
      <c r="JZU1" s="158" t="s">
        <v>394</v>
      </c>
      <c r="JZV1" s="159"/>
      <c r="JZW1" s="158" t="s">
        <v>394</v>
      </c>
      <c r="JZX1" s="159"/>
      <c r="JZY1" s="158" t="s">
        <v>394</v>
      </c>
      <c r="JZZ1" s="159"/>
      <c r="KAA1" s="158" t="s">
        <v>394</v>
      </c>
      <c r="KAB1" s="159"/>
      <c r="KAC1" s="158" t="s">
        <v>394</v>
      </c>
      <c r="KAD1" s="159"/>
      <c r="KAE1" s="158" t="s">
        <v>394</v>
      </c>
      <c r="KAF1" s="159"/>
      <c r="KAG1" s="158" t="s">
        <v>394</v>
      </c>
      <c r="KAH1" s="159"/>
      <c r="KAI1" s="158" t="s">
        <v>394</v>
      </c>
      <c r="KAJ1" s="159"/>
      <c r="KAK1" s="158" t="s">
        <v>394</v>
      </c>
      <c r="KAL1" s="159"/>
      <c r="KAM1" s="158" t="s">
        <v>394</v>
      </c>
      <c r="KAN1" s="159"/>
      <c r="KAO1" s="158" t="s">
        <v>394</v>
      </c>
      <c r="KAP1" s="159"/>
      <c r="KAQ1" s="158" t="s">
        <v>394</v>
      </c>
      <c r="KAR1" s="159"/>
      <c r="KAS1" s="158" t="s">
        <v>394</v>
      </c>
      <c r="KAT1" s="159"/>
      <c r="KAU1" s="158" t="s">
        <v>394</v>
      </c>
      <c r="KAV1" s="159"/>
      <c r="KAW1" s="158" t="s">
        <v>394</v>
      </c>
      <c r="KAX1" s="159"/>
      <c r="KAY1" s="158" t="s">
        <v>394</v>
      </c>
      <c r="KAZ1" s="159"/>
      <c r="KBA1" s="158" t="s">
        <v>394</v>
      </c>
      <c r="KBB1" s="159"/>
      <c r="KBC1" s="158" t="s">
        <v>394</v>
      </c>
      <c r="KBD1" s="159"/>
      <c r="KBE1" s="158" t="s">
        <v>394</v>
      </c>
      <c r="KBF1" s="159"/>
      <c r="KBG1" s="158" t="s">
        <v>394</v>
      </c>
      <c r="KBH1" s="159"/>
      <c r="KBI1" s="158" t="s">
        <v>394</v>
      </c>
      <c r="KBJ1" s="159"/>
      <c r="KBK1" s="158" t="s">
        <v>394</v>
      </c>
      <c r="KBL1" s="159"/>
      <c r="KBM1" s="158" t="s">
        <v>394</v>
      </c>
      <c r="KBN1" s="159"/>
      <c r="KBO1" s="158" t="s">
        <v>394</v>
      </c>
      <c r="KBP1" s="159"/>
      <c r="KBQ1" s="158" t="s">
        <v>394</v>
      </c>
      <c r="KBR1" s="159"/>
      <c r="KBS1" s="158" t="s">
        <v>394</v>
      </c>
      <c r="KBT1" s="159"/>
      <c r="KBU1" s="158" t="s">
        <v>394</v>
      </c>
      <c r="KBV1" s="159"/>
      <c r="KBW1" s="158" t="s">
        <v>394</v>
      </c>
      <c r="KBX1" s="159"/>
      <c r="KBY1" s="158" t="s">
        <v>394</v>
      </c>
      <c r="KBZ1" s="159"/>
      <c r="KCA1" s="158" t="s">
        <v>394</v>
      </c>
      <c r="KCB1" s="159"/>
      <c r="KCC1" s="158" t="s">
        <v>394</v>
      </c>
      <c r="KCD1" s="159"/>
      <c r="KCE1" s="158" t="s">
        <v>394</v>
      </c>
      <c r="KCF1" s="159"/>
      <c r="KCG1" s="158" t="s">
        <v>394</v>
      </c>
      <c r="KCH1" s="159"/>
      <c r="KCI1" s="158" t="s">
        <v>394</v>
      </c>
      <c r="KCJ1" s="159"/>
      <c r="KCK1" s="158" t="s">
        <v>394</v>
      </c>
      <c r="KCL1" s="159"/>
      <c r="KCM1" s="158" t="s">
        <v>394</v>
      </c>
      <c r="KCN1" s="159"/>
      <c r="KCO1" s="158" t="s">
        <v>394</v>
      </c>
      <c r="KCP1" s="159"/>
      <c r="KCQ1" s="158" t="s">
        <v>394</v>
      </c>
      <c r="KCR1" s="159"/>
      <c r="KCS1" s="158" t="s">
        <v>394</v>
      </c>
      <c r="KCT1" s="159"/>
      <c r="KCU1" s="158" t="s">
        <v>394</v>
      </c>
      <c r="KCV1" s="159"/>
      <c r="KCW1" s="158" t="s">
        <v>394</v>
      </c>
      <c r="KCX1" s="159"/>
      <c r="KCY1" s="158" t="s">
        <v>394</v>
      </c>
      <c r="KCZ1" s="159"/>
      <c r="KDA1" s="158" t="s">
        <v>394</v>
      </c>
      <c r="KDB1" s="159"/>
      <c r="KDC1" s="158" t="s">
        <v>394</v>
      </c>
      <c r="KDD1" s="159"/>
      <c r="KDE1" s="158" t="s">
        <v>394</v>
      </c>
      <c r="KDF1" s="159"/>
      <c r="KDG1" s="158" t="s">
        <v>394</v>
      </c>
      <c r="KDH1" s="159"/>
      <c r="KDI1" s="158" t="s">
        <v>394</v>
      </c>
      <c r="KDJ1" s="159"/>
      <c r="KDK1" s="158" t="s">
        <v>394</v>
      </c>
      <c r="KDL1" s="159"/>
      <c r="KDM1" s="158" t="s">
        <v>394</v>
      </c>
      <c r="KDN1" s="159"/>
      <c r="KDO1" s="158" t="s">
        <v>394</v>
      </c>
      <c r="KDP1" s="159"/>
      <c r="KDQ1" s="158" t="s">
        <v>394</v>
      </c>
      <c r="KDR1" s="159"/>
      <c r="KDS1" s="158" t="s">
        <v>394</v>
      </c>
      <c r="KDT1" s="159"/>
      <c r="KDU1" s="158" t="s">
        <v>394</v>
      </c>
      <c r="KDV1" s="159"/>
      <c r="KDW1" s="158" t="s">
        <v>394</v>
      </c>
      <c r="KDX1" s="159"/>
      <c r="KDY1" s="158" t="s">
        <v>394</v>
      </c>
      <c r="KDZ1" s="159"/>
      <c r="KEA1" s="158" t="s">
        <v>394</v>
      </c>
      <c r="KEB1" s="159"/>
      <c r="KEC1" s="158" t="s">
        <v>394</v>
      </c>
      <c r="KED1" s="159"/>
      <c r="KEE1" s="158" t="s">
        <v>394</v>
      </c>
      <c r="KEF1" s="159"/>
      <c r="KEG1" s="158" t="s">
        <v>394</v>
      </c>
      <c r="KEH1" s="159"/>
      <c r="KEI1" s="158" t="s">
        <v>394</v>
      </c>
      <c r="KEJ1" s="159"/>
      <c r="KEK1" s="158" t="s">
        <v>394</v>
      </c>
      <c r="KEL1" s="159"/>
      <c r="KEM1" s="158" t="s">
        <v>394</v>
      </c>
      <c r="KEN1" s="159"/>
      <c r="KEO1" s="158" t="s">
        <v>394</v>
      </c>
      <c r="KEP1" s="159"/>
      <c r="KEQ1" s="158" t="s">
        <v>394</v>
      </c>
      <c r="KER1" s="159"/>
      <c r="KES1" s="158" t="s">
        <v>394</v>
      </c>
      <c r="KET1" s="159"/>
      <c r="KEU1" s="158" t="s">
        <v>394</v>
      </c>
      <c r="KEV1" s="159"/>
      <c r="KEW1" s="158" t="s">
        <v>394</v>
      </c>
      <c r="KEX1" s="159"/>
      <c r="KEY1" s="158" t="s">
        <v>394</v>
      </c>
      <c r="KEZ1" s="159"/>
      <c r="KFA1" s="158" t="s">
        <v>394</v>
      </c>
      <c r="KFB1" s="159"/>
      <c r="KFC1" s="158" t="s">
        <v>394</v>
      </c>
      <c r="KFD1" s="159"/>
      <c r="KFE1" s="158" t="s">
        <v>394</v>
      </c>
      <c r="KFF1" s="159"/>
      <c r="KFG1" s="158" t="s">
        <v>394</v>
      </c>
      <c r="KFH1" s="159"/>
      <c r="KFI1" s="158" t="s">
        <v>394</v>
      </c>
      <c r="KFJ1" s="159"/>
      <c r="KFK1" s="158" t="s">
        <v>394</v>
      </c>
      <c r="KFL1" s="159"/>
      <c r="KFM1" s="158" t="s">
        <v>394</v>
      </c>
      <c r="KFN1" s="159"/>
      <c r="KFO1" s="158" t="s">
        <v>394</v>
      </c>
      <c r="KFP1" s="159"/>
      <c r="KFQ1" s="158" t="s">
        <v>394</v>
      </c>
      <c r="KFR1" s="159"/>
      <c r="KFS1" s="158" t="s">
        <v>394</v>
      </c>
      <c r="KFT1" s="159"/>
      <c r="KFU1" s="158" t="s">
        <v>394</v>
      </c>
      <c r="KFV1" s="159"/>
      <c r="KFW1" s="158" t="s">
        <v>394</v>
      </c>
      <c r="KFX1" s="159"/>
      <c r="KFY1" s="158" t="s">
        <v>394</v>
      </c>
      <c r="KFZ1" s="159"/>
      <c r="KGA1" s="158" t="s">
        <v>394</v>
      </c>
      <c r="KGB1" s="159"/>
      <c r="KGC1" s="158" t="s">
        <v>394</v>
      </c>
      <c r="KGD1" s="159"/>
      <c r="KGE1" s="158" t="s">
        <v>394</v>
      </c>
      <c r="KGF1" s="159"/>
      <c r="KGG1" s="158" t="s">
        <v>394</v>
      </c>
      <c r="KGH1" s="159"/>
      <c r="KGI1" s="158" t="s">
        <v>394</v>
      </c>
      <c r="KGJ1" s="159"/>
      <c r="KGK1" s="158" t="s">
        <v>394</v>
      </c>
      <c r="KGL1" s="159"/>
      <c r="KGM1" s="158" t="s">
        <v>394</v>
      </c>
      <c r="KGN1" s="159"/>
      <c r="KGO1" s="158" t="s">
        <v>394</v>
      </c>
      <c r="KGP1" s="159"/>
      <c r="KGQ1" s="158" t="s">
        <v>394</v>
      </c>
      <c r="KGR1" s="159"/>
      <c r="KGS1" s="158" t="s">
        <v>394</v>
      </c>
      <c r="KGT1" s="159"/>
      <c r="KGU1" s="158" t="s">
        <v>394</v>
      </c>
      <c r="KGV1" s="159"/>
      <c r="KGW1" s="158" t="s">
        <v>394</v>
      </c>
      <c r="KGX1" s="159"/>
      <c r="KGY1" s="158" t="s">
        <v>394</v>
      </c>
      <c r="KGZ1" s="159"/>
      <c r="KHA1" s="158" t="s">
        <v>394</v>
      </c>
      <c r="KHB1" s="159"/>
      <c r="KHC1" s="158" t="s">
        <v>394</v>
      </c>
      <c r="KHD1" s="159"/>
      <c r="KHE1" s="158" t="s">
        <v>394</v>
      </c>
      <c r="KHF1" s="159"/>
      <c r="KHG1" s="158" t="s">
        <v>394</v>
      </c>
      <c r="KHH1" s="159"/>
      <c r="KHI1" s="158" t="s">
        <v>394</v>
      </c>
      <c r="KHJ1" s="159"/>
      <c r="KHK1" s="158" t="s">
        <v>394</v>
      </c>
      <c r="KHL1" s="159"/>
      <c r="KHM1" s="158" t="s">
        <v>394</v>
      </c>
      <c r="KHN1" s="159"/>
      <c r="KHO1" s="158" t="s">
        <v>394</v>
      </c>
      <c r="KHP1" s="159"/>
      <c r="KHQ1" s="158" t="s">
        <v>394</v>
      </c>
      <c r="KHR1" s="159"/>
      <c r="KHS1" s="158" t="s">
        <v>394</v>
      </c>
      <c r="KHT1" s="159"/>
      <c r="KHU1" s="158" t="s">
        <v>394</v>
      </c>
      <c r="KHV1" s="159"/>
      <c r="KHW1" s="158" t="s">
        <v>394</v>
      </c>
      <c r="KHX1" s="159"/>
      <c r="KHY1" s="158" t="s">
        <v>394</v>
      </c>
      <c r="KHZ1" s="159"/>
      <c r="KIA1" s="158" t="s">
        <v>394</v>
      </c>
      <c r="KIB1" s="159"/>
      <c r="KIC1" s="158" t="s">
        <v>394</v>
      </c>
      <c r="KID1" s="159"/>
      <c r="KIE1" s="158" t="s">
        <v>394</v>
      </c>
      <c r="KIF1" s="159"/>
      <c r="KIG1" s="158" t="s">
        <v>394</v>
      </c>
      <c r="KIH1" s="159"/>
      <c r="KII1" s="158" t="s">
        <v>394</v>
      </c>
      <c r="KIJ1" s="159"/>
      <c r="KIK1" s="158" t="s">
        <v>394</v>
      </c>
      <c r="KIL1" s="159"/>
      <c r="KIM1" s="158" t="s">
        <v>394</v>
      </c>
      <c r="KIN1" s="159"/>
      <c r="KIO1" s="158" t="s">
        <v>394</v>
      </c>
      <c r="KIP1" s="159"/>
      <c r="KIQ1" s="158" t="s">
        <v>394</v>
      </c>
      <c r="KIR1" s="159"/>
      <c r="KIS1" s="158" t="s">
        <v>394</v>
      </c>
      <c r="KIT1" s="159"/>
      <c r="KIU1" s="158" t="s">
        <v>394</v>
      </c>
      <c r="KIV1" s="159"/>
      <c r="KIW1" s="158" t="s">
        <v>394</v>
      </c>
      <c r="KIX1" s="159"/>
      <c r="KIY1" s="158" t="s">
        <v>394</v>
      </c>
      <c r="KIZ1" s="159"/>
      <c r="KJA1" s="158" t="s">
        <v>394</v>
      </c>
      <c r="KJB1" s="159"/>
      <c r="KJC1" s="158" t="s">
        <v>394</v>
      </c>
      <c r="KJD1" s="159"/>
      <c r="KJE1" s="158" t="s">
        <v>394</v>
      </c>
      <c r="KJF1" s="159"/>
      <c r="KJG1" s="158" t="s">
        <v>394</v>
      </c>
      <c r="KJH1" s="159"/>
      <c r="KJI1" s="158" t="s">
        <v>394</v>
      </c>
      <c r="KJJ1" s="159"/>
      <c r="KJK1" s="158" t="s">
        <v>394</v>
      </c>
      <c r="KJL1" s="159"/>
      <c r="KJM1" s="158" t="s">
        <v>394</v>
      </c>
      <c r="KJN1" s="159"/>
      <c r="KJO1" s="158" t="s">
        <v>394</v>
      </c>
      <c r="KJP1" s="159"/>
      <c r="KJQ1" s="158" t="s">
        <v>394</v>
      </c>
      <c r="KJR1" s="159"/>
      <c r="KJS1" s="158" t="s">
        <v>394</v>
      </c>
      <c r="KJT1" s="159"/>
      <c r="KJU1" s="158" t="s">
        <v>394</v>
      </c>
      <c r="KJV1" s="159"/>
      <c r="KJW1" s="158" t="s">
        <v>394</v>
      </c>
      <c r="KJX1" s="159"/>
      <c r="KJY1" s="158" t="s">
        <v>394</v>
      </c>
      <c r="KJZ1" s="159"/>
      <c r="KKA1" s="158" t="s">
        <v>394</v>
      </c>
      <c r="KKB1" s="159"/>
      <c r="KKC1" s="158" t="s">
        <v>394</v>
      </c>
      <c r="KKD1" s="159"/>
      <c r="KKE1" s="158" t="s">
        <v>394</v>
      </c>
      <c r="KKF1" s="159"/>
      <c r="KKG1" s="158" t="s">
        <v>394</v>
      </c>
      <c r="KKH1" s="159"/>
      <c r="KKI1" s="158" t="s">
        <v>394</v>
      </c>
      <c r="KKJ1" s="159"/>
      <c r="KKK1" s="158" t="s">
        <v>394</v>
      </c>
      <c r="KKL1" s="159"/>
      <c r="KKM1" s="158" t="s">
        <v>394</v>
      </c>
      <c r="KKN1" s="159"/>
      <c r="KKO1" s="158" t="s">
        <v>394</v>
      </c>
      <c r="KKP1" s="159"/>
      <c r="KKQ1" s="158" t="s">
        <v>394</v>
      </c>
      <c r="KKR1" s="159"/>
      <c r="KKS1" s="158" t="s">
        <v>394</v>
      </c>
      <c r="KKT1" s="159"/>
      <c r="KKU1" s="158" t="s">
        <v>394</v>
      </c>
      <c r="KKV1" s="159"/>
      <c r="KKW1" s="158" t="s">
        <v>394</v>
      </c>
      <c r="KKX1" s="159"/>
      <c r="KKY1" s="158" t="s">
        <v>394</v>
      </c>
      <c r="KKZ1" s="159"/>
      <c r="KLA1" s="158" t="s">
        <v>394</v>
      </c>
      <c r="KLB1" s="159"/>
      <c r="KLC1" s="158" t="s">
        <v>394</v>
      </c>
      <c r="KLD1" s="159"/>
      <c r="KLE1" s="158" t="s">
        <v>394</v>
      </c>
      <c r="KLF1" s="159"/>
      <c r="KLG1" s="158" t="s">
        <v>394</v>
      </c>
      <c r="KLH1" s="159"/>
      <c r="KLI1" s="158" t="s">
        <v>394</v>
      </c>
      <c r="KLJ1" s="159"/>
      <c r="KLK1" s="158" t="s">
        <v>394</v>
      </c>
      <c r="KLL1" s="159"/>
      <c r="KLM1" s="158" t="s">
        <v>394</v>
      </c>
      <c r="KLN1" s="159"/>
      <c r="KLO1" s="158" t="s">
        <v>394</v>
      </c>
      <c r="KLP1" s="159"/>
      <c r="KLQ1" s="158" t="s">
        <v>394</v>
      </c>
      <c r="KLR1" s="159"/>
      <c r="KLS1" s="158" t="s">
        <v>394</v>
      </c>
      <c r="KLT1" s="159"/>
      <c r="KLU1" s="158" t="s">
        <v>394</v>
      </c>
      <c r="KLV1" s="159"/>
      <c r="KLW1" s="158" t="s">
        <v>394</v>
      </c>
      <c r="KLX1" s="159"/>
      <c r="KLY1" s="158" t="s">
        <v>394</v>
      </c>
      <c r="KLZ1" s="159"/>
      <c r="KMA1" s="158" t="s">
        <v>394</v>
      </c>
      <c r="KMB1" s="159"/>
      <c r="KMC1" s="158" t="s">
        <v>394</v>
      </c>
      <c r="KMD1" s="159"/>
      <c r="KME1" s="158" t="s">
        <v>394</v>
      </c>
      <c r="KMF1" s="159"/>
      <c r="KMG1" s="158" t="s">
        <v>394</v>
      </c>
      <c r="KMH1" s="159"/>
      <c r="KMI1" s="158" t="s">
        <v>394</v>
      </c>
      <c r="KMJ1" s="159"/>
      <c r="KMK1" s="158" t="s">
        <v>394</v>
      </c>
      <c r="KML1" s="159"/>
      <c r="KMM1" s="158" t="s">
        <v>394</v>
      </c>
      <c r="KMN1" s="159"/>
      <c r="KMO1" s="158" t="s">
        <v>394</v>
      </c>
      <c r="KMP1" s="159"/>
      <c r="KMQ1" s="158" t="s">
        <v>394</v>
      </c>
      <c r="KMR1" s="159"/>
      <c r="KMS1" s="158" t="s">
        <v>394</v>
      </c>
      <c r="KMT1" s="159"/>
      <c r="KMU1" s="158" t="s">
        <v>394</v>
      </c>
      <c r="KMV1" s="159"/>
      <c r="KMW1" s="158" t="s">
        <v>394</v>
      </c>
      <c r="KMX1" s="159"/>
      <c r="KMY1" s="158" t="s">
        <v>394</v>
      </c>
      <c r="KMZ1" s="159"/>
      <c r="KNA1" s="158" t="s">
        <v>394</v>
      </c>
      <c r="KNB1" s="159"/>
      <c r="KNC1" s="158" t="s">
        <v>394</v>
      </c>
      <c r="KND1" s="159"/>
      <c r="KNE1" s="158" t="s">
        <v>394</v>
      </c>
      <c r="KNF1" s="159"/>
      <c r="KNG1" s="158" t="s">
        <v>394</v>
      </c>
      <c r="KNH1" s="159"/>
      <c r="KNI1" s="158" t="s">
        <v>394</v>
      </c>
      <c r="KNJ1" s="159"/>
      <c r="KNK1" s="158" t="s">
        <v>394</v>
      </c>
      <c r="KNL1" s="159"/>
      <c r="KNM1" s="158" t="s">
        <v>394</v>
      </c>
      <c r="KNN1" s="159"/>
      <c r="KNO1" s="158" t="s">
        <v>394</v>
      </c>
      <c r="KNP1" s="159"/>
      <c r="KNQ1" s="158" t="s">
        <v>394</v>
      </c>
      <c r="KNR1" s="159"/>
      <c r="KNS1" s="158" t="s">
        <v>394</v>
      </c>
      <c r="KNT1" s="159"/>
      <c r="KNU1" s="158" t="s">
        <v>394</v>
      </c>
      <c r="KNV1" s="159"/>
      <c r="KNW1" s="158" t="s">
        <v>394</v>
      </c>
      <c r="KNX1" s="159"/>
      <c r="KNY1" s="158" t="s">
        <v>394</v>
      </c>
      <c r="KNZ1" s="159"/>
      <c r="KOA1" s="158" t="s">
        <v>394</v>
      </c>
      <c r="KOB1" s="159"/>
      <c r="KOC1" s="158" t="s">
        <v>394</v>
      </c>
      <c r="KOD1" s="159"/>
      <c r="KOE1" s="158" t="s">
        <v>394</v>
      </c>
      <c r="KOF1" s="159"/>
      <c r="KOG1" s="158" t="s">
        <v>394</v>
      </c>
      <c r="KOH1" s="159"/>
      <c r="KOI1" s="158" t="s">
        <v>394</v>
      </c>
      <c r="KOJ1" s="159"/>
      <c r="KOK1" s="158" t="s">
        <v>394</v>
      </c>
      <c r="KOL1" s="159"/>
      <c r="KOM1" s="158" t="s">
        <v>394</v>
      </c>
      <c r="KON1" s="159"/>
      <c r="KOO1" s="158" t="s">
        <v>394</v>
      </c>
      <c r="KOP1" s="159"/>
      <c r="KOQ1" s="158" t="s">
        <v>394</v>
      </c>
      <c r="KOR1" s="159"/>
      <c r="KOS1" s="158" t="s">
        <v>394</v>
      </c>
      <c r="KOT1" s="159"/>
      <c r="KOU1" s="158" t="s">
        <v>394</v>
      </c>
      <c r="KOV1" s="159"/>
      <c r="KOW1" s="158" t="s">
        <v>394</v>
      </c>
      <c r="KOX1" s="159"/>
      <c r="KOY1" s="158" t="s">
        <v>394</v>
      </c>
      <c r="KOZ1" s="159"/>
      <c r="KPA1" s="158" t="s">
        <v>394</v>
      </c>
      <c r="KPB1" s="159"/>
      <c r="KPC1" s="158" t="s">
        <v>394</v>
      </c>
      <c r="KPD1" s="159"/>
      <c r="KPE1" s="158" t="s">
        <v>394</v>
      </c>
      <c r="KPF1" s="159"/>
      <c r="KPG1" s="158" t="s">
        <v>394</v>
      </c>
      <c r="KPH1" s="159"/>
      <c r="KPI1" s="158" t="s">
        <v>394</v>
      </c>
      <c r="KPJ1" s="159"/>
      <c r="KPK1" s="158" t="s">
        <v>394</v>
      </c>
      <c r="KPL1" s="159"/>
      <c r="KPM1" s="158" t="s">
        <v>394</v>
      </c>
      <c r="KPN1" s="159"/>
      <c r="KPO1" s="158" t="s">
        <v>394</v>
      </c>
      <c r="KPP1" s="159"/>
      <c r="KPQ1" s="158" t="s">
        <v>394</v>
      </c>
      <c r="KPR1" s="159"/>
      <c r="KPS1" s="158" t="s">
        <v>394</v>
      </c>
      <c r="KPT1" s="159"/>
      <c r="KPU1" s="158" t="s">
        <v>394</v>
      </c>
      <c r="KPV1" s="159"/>
      <c r="KPW1" s="158" t="s">
        <v>394</v>
      </c>
      <c r="KPX1" s="159"/>
      <c r="KPY1" s="158" t="s">
        <v>394</v>
      </c>
      <c r="KPZ1" s="159"/>
      <c r="KQA1" s="158" t="s">
        <v>394</v>
      </c>
      <c r="KQB1" s="159"/>
      <c r="KQC1" s="158" t="s">
        <v>394</v>
      </c>
      <c r="KQD1" s="159"/>
      <c r="KQE1" s="158" t="s">
        <v>394</v>
      </c>
      <c r="KQF1" s="159"/>
      <c r="KQG1" s="158" t="s">
        <v>394</v>
      </c>
      <c r="KQH1" s="159"/>
      <c r="KQI1" s="158" t="s">
        <v>394</v>
      </c>
      <c r="KQJ1" s="159"/>
      <c r="KQK1" s="158" t="s">
        <v>394</v>
      </c>
      <c r="KQL1" s="159"/>
      <c r="KQM1" s="158" t="s">
        <v>394</v>
      </c>
      <c r="KQN1" s="159"/>
      <c r="KQO1" s="158" t="s">
        <v>394</v>
      </c>
      <c r="KQP1" s="159"/>
      <c r="KQQ1" s="158" t="s">
        <v>394</v>
      </c>
      <c r="KQR1" s="159"/>
      <c r="KQS1" s="158" t="s">
        <v>394</v>
      </c>
      <c r="KQT1" s="159"/>
      <c r="KQU1" s="158" t="s">
        <v>394</v>
      </c>
      <c r="KQV1" s="159"/>
      <c r="KQW1" s="158" t="s">
        <v>394</v>
      </c>
      <c r="KQX1" s="159"/>
      <c r="KQY1" s="158" t="s">
        <v>394</v>
      </c>
      <c r="KQZ1" s="159"/>
      <c r="KRA1" s="158" t="s">
        <v>394</v>
      </c>
      <c r="KRB1" s="159"/>
      <c r="KRC1" s="158" t="s">
        <v>394</v>
      </c>
      <c r="KRD1" s="159"/>
      <c r="KRE1" s="158" t="s">
        <v>394</v>
      </c>
      <c r="KRF1" s="159"/>
      <c r="KRG1" s="158" t="s">
        <v>394</v>
      </c>
      <c r="KRH1" s="159"/>
      <c r="KRI1" s="158" t="s">
        <v>394</v>
      </c>
      <c r="KRJ1" s="159"/>
      <c r="KRK1" s="158" t="s">
        <v>394</v>
      </c>
      <c r="KRL1" s="159"/>
      <c r="KRM1" s="158" t="s">
        <v>394</v>
      </c>
      <c r="KRN1" s="159"/>
      <c r="KRO1" s="158" t="s">
        <v>394</v>
      </c>
      <c r="KRP1" s="159"/>
      <c r="KRQ1" s="158" t="s">
        <v>394</v>
      </c>
      <c r="KRR1" s="159"/>
      <c r="KRS1" s="158" t="s">
        <v>394</v>
      </c>
      <c r="KRT1" s="159"/>
      <c r="KRU1" s="158" t="s">
        <v>394</v>
      </c>
      <c r="KRV1" s="159"/>
      <c r="KRW1" s="158" t="s">
        <v>394</v>
      </c>
      <c r="KRX1" s="159"/>
      <c r="KRY1" s="158" t="s">
        <v>394</v>
      </c>
      <c r="KRZ1" s="159"/>
      <c r="KSA1" s="158" t="s">
        <v>394</v>
      </c>
      <c r="KSB1" s="159"/>
      <c r="KSC1" s="158" t="s">
        <v>394</v>
      </c>
      <c r="KSD1" s="159"/>
      <c r="KSE1" s="158" t="s">
        <v>394</v>
      </c>
      <c r="KSF1" s="159"/>
      <c r="KSG1" s="158" t="s">
        <v>394</v>
      </c>
      <c r="KSH1" s="159"/>
      <c r="KSI1" s="158" t="s">
        <v>394</v>
      </c>
      <c r="KSJ1" s="159"/>
      <c r="KSK1" s="158" t="s">
        <v>394</v>
      </c>
      <c r="KSL1" s="159"/>
      <c r="KSM1" s="158" t="s">
        <v>394</v>
      </c>
      <c r="KSN1" s="159"/>
      <c r="KSO1" s="158" t="s">
        <v>394</v>
      </c>
      <c r="KSP1" s="159"/>
      <c r="KSQ1" s="158" t="s">
        <v>394</v>
      </c>
      <c r="KSR1" s="159"/>
      <c r="KSS1" s="158" t="s">
        <v>394</v>
      </c>
      <c r="KST1" s="159"/>
      <c r="KSU1" s="158" t="s">
        <v>394</v>
      </c>
      <c r="KSV1" s="159"/>
      <c r="KSW1" s="158" t="s">
        <v>394</v>
      </c>
      <c r="KSX1" s="159"/>
      <c r="KSY1" s="158" t="s">
        <v>394</v>
      </c>
      <c r="KSZ1" s="159"/>
      <c r="KTA1" s="158" t="s">
        <v>394</v>
      </c>
      <c r="KTB1" s="159"/>
      <c r="KTC1" s="158" t="s">
        <v>394</v>
      </c>
      <c r="KTD1" s="159"/>
      <c r="KTE1" s="158" t="s">
        <v>394</v>
      </c>
      <c r="KTF1" s="159"/>
      <c r="KTG1" s="158" t="s">
        <v>394</v>
      </c>
      <c r="KTH1" s="159"/>
      <c r="KTI1" s="158" t="s">
        <v>394</v>
      </c>
      <c r="KTJ1" s="159"/>
      <c r="KTK1" s="158" t="s">
        <v>394</v>
      </c>
      <c r="KTL1" s="159"/>
      <c r="KTM1" s="158" t="s">
        <v>394</v>
      </c>
      <c r="KTN1" s="159"/>
      <c r="KTO1" s="158" t="s">
        <v>394</v>
      </c>
      <c r="KTP1" s="159"/>
      <c r="KTQ1" s="158" t="s">
        <v>394</v>
      </c>
      <c r="KTR1" s="159"/>
      <c r="KTS1" s="158" t="s">
        <v>394</v>
      </c>
      <c r="KTT1" s="159"/>
      <c r="KTU1" s="158" t="s">
        <v>394</v>
      </c>
      <c r="KTV1" s="159"/>
      <c r="KTW1" s="261" t="s">
        <v>394</v>
      </c>
      <c r="KTX1" s="262"/>
      <c r="KTY1" s="261" t="s">
        <v>394</v>
      </c>
      <c r="KTZ1" s="262"/>
      <c r="KUA1" s="261" t="s">
        <v>394</v>
      </c>
      <c r="KUB1" s="262"/>
      <c r="KUC1" s="261" t="s">
        <v>394</v>
      </c>
      <c r="KUD1" s="262"/>
      <c r="KUE1" s="261" t="s">
        <v>394</v>
      </c>
      <c r="KUF1" s="262"/>
      <c r="KUG1" s="261" t="s">
        <v>394</v>
      </c>
      <c r="KUH1" s="262"/>
      <c r="KUI1" s="261" t="s">
        <v>394</v>
      </c>
      <c r="KUJ1" s="262"/>
      <c r="KUK1" s="261" t="s">
        <v>394</v>
      </c>
      <c r="KUL1" s="262"/>
      <c r="KUM1" s="261" t="s">
        <v>394</v>
      </c>
      <c r="KUN1" s="262"/>
      <c r="KUO1" s="261" t="s">
        <v>394</v>
      </c>
      <c r="KUP1" s="262"/>
      <c r="KUQ1" s="261" t="s">
        <v>394</v>
      </c>
      <c r="KUR1" s="262"/>
      <c r="KUS1" s="261" t="s">
        <v>394</v>
      </c>
      <c r="KUT1" s="262"/>
      <c r="KUU1" s="261" t="s">
        <v>394</v>
      </c>
      <c r="KUV1" s="262"/>
      <c r="KUW1" s="261" t="s">
        <v>394</v>
      </c>
      <c r="KUX1" s="262"/>
      <c r="KUY1" s="261" t="s">
        <v>394</v>
      </c>
      <c r="KUZ1" s="262"/>
      <c r="KVA1" s="261" t="s">
        <v>394</v>
      </c>
      <c r="KVB1" s="262"/>
      <c r="KVC1" s="261" t="s">
        <v>394</v>
      </c>
      <c r="KVD1" s="262"/>
      <c r="KVE1" s="261" t="s">
        <v>394</v>
      </c>
      <c r="KVF1" s="262"/>
      <c r="KVG1" s="261" t="s">
        <v>394</v>
      </c>
      <c r="KVH1" s="262"/>
      <c r="KVI1" s="261" t="s">
        <v>394</v>
      </c>
      <c r="KVJ1" s="262"/>
      <c r="KVK1" s="261" t="s">
        <v>394</v>
      </c>
      <c r="KVL1" s="262"/>
      <c r="KVM1" s="261" t="s">
        <v>394</v>
      </c>
      <c r="KVN1" s="262"/>
      <c r="KVO1" s="261" t="s">
        <v>394</v>
      </c>
      <c r="KVP1" s="262"/>
      <c r="KVQ1" s="261" t="s">
        <v>394</v>
      </c>
      <c r="KVR1" s="262"/>
      <c r="KVS1" s="261" t="s">
        <v>394</v>
      </c>
      <c r="KVT1" s="262"/>
      <c r="KVU1" s="261" t="s">
        <v>394</v>
      </c>
      <c r="KVV1" s="262"/>
      <c r="KVW1" s="261" t="s">
        <v>394</v>
      </c>
      <c r="KVX1" s="262"/>
      <c r="KVY1" s="261" t="s">
        <v>394</v>
      </c>
      <c r="KVZ1" s="262"/>
      <c r="KWA1" s="261" t="s">
        <v>394</v>
      </c>
      <c r="KWB1" s="262"/>
      <c r="KWC1" s="261" t="s">
        <v>394</v>
      </c>
      <c r="KWD1" s="262"/>
      <c r="KWE1" s="261" t="s">
        <v>394</v>
      </c>
      <c r="KWF1" s="262"/>
      <c r="KWG1" s="261" t="s">
        <v>394</v>
      </c>
      <c r="KWH1" s="262"/>
      <c r="KWI1" s="261" t="s">
        <v>394</v>
      </c>
      <c r="KWJ1" s="262"/>
      <c r="KWK1" s="261" t="s">
        <v>394</v>
      </c>
      <c r="KWL1" s="262"/>
      <c r="KWM1" s="261" t="s">
        <v>394</v>
      </c>
      <c r="KWN1" s="262"/>
      <c r="KWO1" s="261" t="s">
        <v>394</v>
      </c>
      <c r="KWP1" s="262"/>
      <c r="KWQ1" s="261" t="s">
        <v>394</v>
      </c>
      <c r="KWR1" s="262"/>
      <c r="KWS1" s="261" t="s">
        <v>394</v>
      </c>
      <c r="KWT1" s="262"/>
      <c r="KWU1" s="261" t="s">
        <v>394</v>
      </c>
      <c r="KWV1" s="262"/>
      <c r="KWW1" s="261" t="s">
        <v>394</v>
      </c>
      <c r="KWX1" s="262"/>
      <c r="KWY1" s="261" t="s">
        <v>394</v>
      </c>
      <c r="KWZ1" s="262"/>
      <c r="KXA1" s="261" t="s">
        <v>394</v>
      </c>
      <c r="KXB1" s="262"/>
      <c r="KXC1" s="261" t="s">
        <v>394</v>
      </c>
      <c r="KXD1" s="262"/>
      <c r="KXE1" s="261" t="s">
        <v>394</v>
      </c>
      <c r="KXF1" s="262"/>
      <c r="KXG1" s="261" t="s">
        <v>394</v>
      </c>
      <c r="KXH1" s="262"/>
      <c r="KXI1" s="261" t="s">
        <v>394</v>
      </c>
      <c r="KXJ1" s="262"/>
      <c r="KXK1" s="261" t="s">
        <v>394</v>
      </c>
      <c r="KXL1" s="262"/>
      <c r="KXM1" s="261" t="s">
        <v>394</v>
      </c>
      <c r="KXN1" s="262"/>
      <c r="KXO1" s="261" t="s">
        <v>394</v>
      </c>
      <c r="KXP1" s="262"/>
      <c r="KXQ1" s="261" t="s">
        <v>394</v>
      </c>
      <c r="KXR1" s="262"/>
      <c r="KXS1" s="261" t="s">
        <v>394</v>
      </c>
      <c r="KXT1" s="262"/>
      <c r="KXU1" s="261" t="s">
        <v>394</v>
      </c>
      <c r="KXV1" s="262"/>
      <c r="KXW1" s="261" t="s">
        <v>394</v>
      </c>
      <c r="KXX1" s="262"/>
      <c r="KXY1" s="261" t="s">
        <v>394</v>
      </c>
      <c r="KXZ1" s="262"/>
      <c r="KYA1" s="261" t="s">
        <v>394</v>
      </c>
      <c r="KYB1" s="262"/>
      <c r="KYC1" s="261" t="s">
        <v>394</v>
      </c>
      <c r="KYD1" s="262"/>
      <c r="KYE1" s="261" t="s">
        <v>394</v>
      </c>
      <c r="KYF1" s="262"/>
      <c r="KYG1" s="261" t="s">
        <v>394</v>
      </c>
      <c r="KYH1" s="262"/>
      <c r="KYI1" s="261" t="s">
        <v>394</v>
      </c>
      <c r="KYJ1" s="262"/>
      <c r="KYK1" s="261" t="s">
        <v>394</v>
      </c>
      <c r="KYL1" s="262"/>
      <c r="KYM1" s="261" t="s">
        <v>394</v>
      </c>
      <c r="KYN1" s="262"/>
      <c r="KYO1" s="261" t="s">
        <v>394</v>
      </c>
      <c r="KYP1" s="262"/>
      <c r="KYQ1" s="261" t="s">
        <v>394</v>
      </c>
      <c r="KYR1" s="262"/>
      <c r="KYS1" s="261" t="s">
        <v>394</v>
      </c>
      <c r="KYT1" s="262"/>
      <c r="KYU1" s="261" t="s">
        <v>394</v>
      </c>
      <c r="KYV1" s="262"/>
      <c r="KYW1" s="261" t="s">
        <v>394</v>
      </c>
      <c r="KYX1" s="262"/>
      <c r="KYY1" s="261" t="s">
        <v>394</v>
      </c>
      <c r="KYZ1" s="262"/>
      <c r="KZA1" s="261" t="s">
        <v>394</v>
      </c>
      <c r="KZB1" s="262"/>
      <c r="KZC1" s="261" t="s">
        <v>394</v>
      </c>
      <c r="KZD1" s="262"/>
      <c r="KZE1" s="261" t="s">
        <v>394</v>
      </c>
      <c r="KZF1" s="262"/>
      <c r="KZG1" s="261" t="s">
        <v>394</v>
      </c>
      <c r="KZH1" s="262"/>
      <c r="KZI1" s="261" t="s">
        <v>394</v>
      </c>
      <c r="KZJ1" s="262"/>
      <c r="KZK1" s="261" t="s">
        <v>394</v>
      </c>
      <c r="KZL1" s="262"/>
      <c r="KZM1" s="261" t="s">
        <v>394</v>
      </c>
      <c r="KZN1" s="262"/>
      <c r="KZO1" s="261" t="s">
        <v>394</v>
      </c>
      <c r="KZP1" s="262"/>
      <c r="KZQ1" s="261" t="s">
        <v>394</v>
      </c>
      <c r="KZR1" s="262"/>
      <c r="KZS1" s="261" t="s">
        <v>394</v>
      </c>
      <c r="KZT1" s="262"/>
      <c r="KZU1" s="261" t="s">
        <v>394</v>
      </c>
      <c r="KZV1" s="262"/>
      <c r="KZW1" s="261" t="s">
        <v>394</v>
      </c>
      <c r="KZX1" s="262"/>
      <c r="KZY1" s="261" t="s">
        <v>394</v>
      </c>
      <c r="KZZ1" s="262"/>
      <c r="LAA1" s="261" t="s">
        <v>394</v>
      </c>
      <c r="LAB1" s="262"/>
      <c r="LAC1" s="261" t="s">
        <v>394</v>
      </c>
      <c r="LAD1" s="262"/>
      <c r="LAE1" s="261" t="s">
        <v>394</v>
      </c>
      <c r="LAF1" s="262"/>
      <c r="LAG1" s="261" t="s">
        <v>394</v>
      </c>
      <c r="LAH1" s="262"/>
      <c r="LAI1" s="261" t="s">
        <v>394</v>
      </c>
      <c r="LAJ1" s="262"/>
      <c r="LAK1" s="261" t="s">
        <v>394</v>
      </c>
      <c r="LAL1" s="262"/>
      <c r="LAM1" s="261" t="s">
        <v>394</v>
      </c>
      <c r="LAN1" s="262"/>
      <c r="LAO1" s="261" t="s">
        <v>394</v>
      </c>
      <c r="LAP1" s="262"/>
      <c r="LAQ1" s="261" t="s">
        <v>394</v>
      </c>
      <c r="LAR1" s="262"/>
      <c r="LAS1" s="261" t="s">
        <v>394</v>
      </c>
      <c r="LAT1" s="262"/>
      <c r="LAU1" s="261" t="s">
        <v>394</v>
      </c>
      <c r="LAV1" s="262"/>
      <c r="LAW1" s="261" t="s">
        <v>394</v>
      </c>
      <c r="LAX1" s="262"/>
      <c r="LAY1" s="261" t="s">
        <v>394</v>
      </c>
      <c r="LAZ1" s="262"/>
      <c r="LBA1" s="261" t="s">
        <v>394</v>
      </c>
      <c r="LBB1" s="262"/>
      <c r="LBC1" s="261" t="s">
        <v>394</v>
      </c>
      <c r="LBD1" s="262"/>
      <c r="LBE1" s="261" t="s">
        <v>394</v>
      </c>
      <c r="LBF1" s="262"/>
      <c r="LBG1" s="261" t="s">
        <v>394</v>
      </c>
      <c r="LBH1" s="262"/>
      <c r="LBI1" s="261" t="s">
        <v>394</v>
      </c>
      <c r="LBJ1" s="262"/>
      <c r="LBK1" s="261" t="s">
        <v>394</v>
      </c>
      <c r="LBL1" s="262"/>
      <c r="LBM1" s="261" t="s">
        <v>394</v>
      </c>
      <c r="LBN1" s="262"/>
      <c r="LBO1" s="261" t="s">
        <v>394</v>
      </c>
      <c r="LBP1" s="262"/>
      <c r="LBQ1" s="261" t="s">
        <v>394</v>
      </c>
      <c r="LBR1" s="262"/>
      <c r="LBS1" s="261" t="s">
        <v>394</v>
      </c>
      <c r="LBT1" s="262"/>
      <c r="LBU1" s="261" t="s">
        <v>394</v>
      </c>
      <c r="LBV1" s="262"/>
      <c r="LBW1" s="261" t="s">
        <v>394</v>
      </c>
      <c r="LBX1" s="262"/>
      <c r="LBY1" s="261" t="s">
        <v>394</v>
      </c>
      <c r="LBZ1" s="262"/>
      <c r="LCA1" s="261" t="s">
        <v>394</v>
      </c>
      <c r="LCB1" s="262"/>
      <c r="LCC1" s="261" t="s">
        <v>394</v>
      </c>
      <c r="LCD1" s="262"/>
      <c r="LCE1" s="261" t="s">
        <v>394</v>
      </c>
      <c r="LCF1" s="262"/>
      <c r="LCG1" s="261" t="s">
        <v>394</v>
      </c>
      <c r="LCH1" s="262"/>
      <c r="LCI1" s="261" t="s">
        <v>394</v>
      </c>
      <c r="LCJ1" s="262"/>
      <c r="LCK1" s="261" t="s">
        <v>394</v>
      </c>
      <c r="LCL1" s="262"/>
      <c r="LCM1" s="261" t="s">
        <v>394</v>
      </c>
      <c r="LCN1" s="262"/>
      <c r="LCO1" s="261" t="s">
        <v>394</v>
      </c>
      <c r="LCP1" s="262"/>
      <c r="LCQ1" s="261" t="s">
        <v>394</v>
      </c>
      <c r="LCR1" s="262"/>
      <c r="LCS1" s="261" t="s">
        <v>394</v>
      </c>
      <c r="LCT1" s="262"/>
      <c r="LCU1" s="261" t="s">
        <v>394</v>
      </c>
      <c r="LCV1" s="262"/>
      <c r="LCW1" s="261" t="s">
        <v>394</v>
      </c>
      <c r="LCX1" s="262"/>
      <c r="LCY1" s="261" t="s">
        <v>394</v>
      </c>
      <c r="LCZ1" s="262"/>
      <c r="LDA1" s="261" t="s">
        <v>394</v>
      </c>
      <c r="LDB1" s="262"/>
      <c r="LDC1" s="261" t="s">
        <v>394</v>
      </c>
      <c r="LDD1" s="262"/>
      <c r="LDE1" s="261" t="s">
        <v>394</v>
      </c>
      <c r="LDF1" s="262"/>
      <c r="LDG1" s="261" t="s">
        <v>394</v>
      </c>
      <c r="LDH1" s="262"/>
      <c r="LDI1" s="261" t="s">
        <v>394</v>
      </c>
      <c r="LDJ1" s="262"/>
      <c r="LDK1" s="261" t="s">
        <v>394</v>
      </c>
      <c r="LDL1" s="262"/>
      <c r="LDM1" s="261" t="s">
        <v>394</v>
      </c>
      <c r="LDN1" s="262"/>
      <c r="LDO1" s="261" t="s">
        <v>394</v>
      </c>
      <c r="LDP1" s="262"/>
      <c r="LDQ1" s="261" t="s">
        <v>394</v>
      </c>
      <c r="LDR1" s="262"/>
      <c r="LDS1" s="261" t="s">
        <v>394</v>
      </c>
      <c r="LDT1" s="262"/>
      <c r="LDU1" s="261" t="s">
        <v>394</v>
      </c>
      <c r="LDV1" s="262"/>
      <c r="LDW1" s="261" t="s">
        <v>394</v>
      </c>
      <c r="LDX1" s="262"/>
      <c r="LDY1" s="261" t="s">
        <v>394</v>
      </c>
      <c r="LDZ1" s="262"/>
      <c r="LEA1" s="261" t="s">
        <v>394</v>
      </c>
      <c r="LEB1" s="262"/>
      <c r="LEC1" s="261" t="s">
        <v>394</v>
      </c>
      <c r="LED1" s="262"/>
      <c r="LEE1" s="261" t="s">
        <v>394</v>
      </c>
      <c r="LEF1" s="262"/>
      <c r="LEG1" s="261" t="s">
        <v>394</v>
      </c>
      <c r="LEH1" s="262"/>
      <c r="LEI1" s="261" t="s">
        <v>394</v>
      </c>
      <c r="LEJ1" s="262"/>
      <c r="LEK1" s="261" t="s">
        <v>394</v>
      </c>
      <c r="LEL1" s="262"/>
      <c r="LEM1" s="261" t="s">
        <v>394</v>
      </c>
      <c r="LEN1" s="262"/>
      <c r="LEO1" s="261" t="s">
        <v>394</v>
      </c>
      <c r="LEP1" s="262"/>
      <c r="LEQ1" s="261" t="s">
        <v>394</v>
      </c>
      <c r="LER1" s="262"/>
      <c r="LES1" s="261" t="s">
        <v>394</v>
      </c>
      <c r="LET1" s="262"/>
      <c r="LEU1" s="261" t="s">
        <v>394</v>
      </c>
      <c r="LEV1" s="262"/>
      <c r="LEW1" s="261" t="s">
        <v>394</v>
      </c>
      <c r="LEX1" s="262"/>
      <c r="LEY1" s="261" t="s">
        <v>394</v>
      </c>
      <c r="LEZ1" s="262"/>
      <c r="LFA1" s="261" t="s">
        <v>394</v>
      </c>
      <c r="LFB1" s="262"/>
      <c r="LFC1" s="261" t="s">
        <v>394</v>
      </c>
      <c r="LFD1" s="262"/>
      <c r="LFE1" s="261" t="s">
        <v>394</v>
      </c>
      <c r="LFF1" s="262"/>
      <c r="LFG1" s="261" t="s">
        <v>394</v>
      </c>
      <c r="LFH1" s="262"/>
      <c r="LFI1" s="261" t="s">
        <v>394</v>
      </c>
      <c r="LFJ1" s="262"/>
      <c r="LFK1" s="261" t="s">
        <v>394</v>
      </c>
      <c r="LFL1" s="262"/>
      <c r="LFM1" s="261" t="s">
        <v>394</v>
      </c>
      <c r="LFN1" s="262"/>
      <c r="LFO1" s="261" t="s">
        <v>394</v>
      </c>
      <c r="LFP1" s="262"/>
      <c r="LFQ1" s="261" t="s">
        <v>394</v>
      </c>
      <c r="LFR1" s="262"/>
      <c r="LFS1" s="261" t="s">
        <v>394</v>
      </c>
      <c r="LFT1" s="262"/>
      <c r="LFU1" s="261" t="s">
        <v>394</v>
      </c>
      <c r="LFV1" s="262"/>
      <c r="LFW1" s="261" t="s">
        <v>394</v>
      </c>
      <c r="LFX1" s="262"/>
      <c r="LFY1" s="261" t="s">
        <v>394</v>
      </c>
      <c r="LFZ1" s="262"/>
      <c r="LGA1" s="261" t="s">
        <v>394</v>
      </c>
      <c r="LGB1" s="262"/>
      <c r="LGC1" s="261" t="s">
        <v>394</v>
      </c>
      <c r="LGD1" s="262"/>
      <c r="LGE1" s="261" t="s">
        <v>394</v>
      </c>
      <c r="LGF1" s="262"/>
      <c r="LGG1" s="261" t="s">
        <v>394</v>
      </c>
      <c r="LGH1" s="262"/>
      <c r="LGI1" s="261" t="s">
        <v>394</v>
      </c>
      <c r="LGJ1" s="262"/>
      <c r="LGK1" s="261" t="s">
        <v>394</v>
      </c>
      <c r="LGL1" s="262"/>
      <c r="LGM1" s="261" t="s">
        <v>394</v>
      </c>
      <c r="LGN1" s="262"/>
      <c r="LGO1" s="261" t="s">
        <v>394</v>
      </c>
      <c r="LGP1" s="262"/>
      <c r="LGQ1" s="261" t="s">
        <v>394</v>
      </c>
      <c r="LGR1" s="262"/>
      <c r="LGS1" s="261" t="s">
        <v>394</v>
      </c>
      <c r="LGT1" s="262"/>
      <c r="LGU1" s="261" t="s">
        <v>394</v>
      </c>
      <c r="LGV1" s="262"/>
      <c r="LGW1" s="261" t="s">
        <v>394</v>
      </c>
      <c r="LGX1" s="262"/>
      <c r="LGY1" s="261" t="s">
        <v>394</v>
      </c>
      <c r="LGZ1" s="262"/>
      <c r="LHA1" s="261" t="s">
        <v>394</v>
      </c>
      <c r="LHB1" s="262"/>
      <c r="LHC1" s="261" t="s">
        <v>394</v>
      </c>
      <c r="LHD1" s="262"/>
      <c r="LHE1" s="261" t="s">
        <v>394</v>
      </c>
      <c r="LHF1" s="262"/>
      <c r="LHG1" s="261" t="s">
        <v>394</v>
      </c>
      <c r="LHH1" s="262"/>
      <c r="LHI1" s="261" t="s">
        <v>394</v>
      </c>
      <c r="LHJ1" s="262"/>
      <c r="LHK1" s="261" t="s">
        <v>394</v>
      </c>
      <c r="LHL1" s="262"/>
      <c r="LHM1" s="261" t="s">
        <v>394</v>
      </c>
      <c r="LHN1" s="262"/>
      <c r="LHO1" s="261" t="s">
        <v>394</v>
      </c>
      <c r="LHP1" s="262"/>
      <c r="LHQ1" s="261" t="s">
        <v>394</v>
      </c>
      <c r="LHR1" s="262"/>
      <c r="LHS1" s="261" t="s">
        <v>394</v>
      </c>
      <c r="LHT1" s="262"/>
      <c r="LHU1" s="261" t="s">
        <v>394</v>
      </c>
      <c r="LHV1" s="262"/>
      <c r="LHW1" s="261" t="s">
        <v>394</v>
      </c>
      <c r="LHX1" s="262"/>
      <c r="LHY1" s="261" t="s">
        <v>394</v>
      </c>
      <c r="LHZ1" s="262"/>
      <c r="LIA1" s="261" t="s">
        <v>394</v>
      </c>
      <c r="LIB1" s="262"/>
      <c r="LIC1" s="261" t="s">
        <v>394</v>
      </c>
      <c r="LID1" s="262"/>
      <c r="LIE1" s="261" t="s">
        <v>394</v>
      </c>
      <c r="LIF1" s="262"/>
      <c r="LIG1" s="261" t="s">
        <v>394</v>
      </c>
      <c r="LIH1" s="262"/>
      <c r="LII1" s="261" t="s">
        <v>394</v>
      </c>
      <c r="LIJ1" s="262"/>
      <c r="LIK1" s="261" t="s">
        <v>394</v>
      </c>
      <c r="LIL1" s="262"/>
      <c r="LIM1" s="261" t="s">
        <v>394</v>
      </c>
      <c r="LIN1" s="262"/>
      <c r="LIO1" s="261" t="s">
        <v>394</v>
      </c>
      <c r="LIP1" s="262"/>
      <c r="LIQ1" s="261" t="s">
        <v>394</v>
      </c>
      <c r="LIR1" s="262"/>
      <c r="LIS1" s="261" t="s">
        <v>394</v>
      </c>
      <c r="LIT1" s="262"/>
      <c r="LIU1" s="261" t="s">
        <v>394</v>
      </c>
      <c r="LIV1" s="262"/>
      <c r="LIW1" s="261" t="s">
        <v>394</v>
      </c>
      <c r="LIX1" s="262"/>
      <c r="LIY1" s="261" t="s">
        <v>394</v>
      </c>
      <c r="LIZ1" s="262"/>
      <c r="LJA1" s="261" t="s">
        <v>394</v>
      </c>
      <c r="LJB1" s="262"/>
      <c r="LJC1" s="261" t="s">
        <v>394</v>
      </c>
      <c r="LJD1" s="262"/>
      <c r="LJE1" s="261" t="s">
        <v>394</v>
      </c>
      <c r="LJF1" s="262"/>
      <c r="LJG1" s="261" t="s">
        <v>394</v>
      </c>
      <c r="LJH1" s="262"/>
      <c r="LJI1" s="261" t="s">
        <v>394</v>
      </c>
      <c r="LJJ1" s="262"/>
      <c r="LJK1" s="261" t="s">
        <v>394</v>
      </c>
      <c r="LJL1" s="262"/>
      <c r="LJM1" s="261" t="s">
        <v>394</v>
      </c>
      <c r="LJN1" s="262"/>
      <c r="LJO1" s="261" t="s">
        <v>394</v>
      </c>
      <c r="LJP1" s="262"/>
      <c r="LJQ1" s="261" t="s">
        <v>394</v>
      </c>
      <c r="LJR1" s="262"/>
      <c r="LJS1" s="261" t="s">
        <v>394</v>
      </c>
      <c r="LJT1" s="262"/>
      <c r="LJU1" s="261" t="s">
        <v>394</v>
      </c>
      <c r="LJV1" s="262"/>
      <c r="LJW1" s="261" t="s">
        <v>394</v>
      </c>
      <c r="LJX1" s="262"/>
      <c r="LJY1" s="261" t="s">
        <v>394</v>
      </c>
      <c r="LJZ1" s="262"/>
      <c r="LKA1" s="261" t="s">
        <v>394</v>
      </c>
      <c r="LKB1" s="262"/>
      <c r="LKC1" s="261" t="s">
        <v>394</v>
      </c>
      <c r="LKD1" s="262"/>
      <c r="LKE1" s="261" t="s">
        <v>394</v>
      </c>
      <c r="LKF1" s="262"/>
      <c r="LKG1" s="261" t="s">
        <v>394</v>
      </c>
      <c r="LKH1" s="262"/>
      <c r="LKI1" s="261" t="s">
        <v>394</v>
      </c>
      <c r="LKJ1" s="262"/>
      <c r="LKK1" s="261" t="s">
        <v>394</v>
      </c>
      <c r="LKL1" s="262"/>
      <c r="LKM1" s="261" t="s">
        <v>394</v>
      </c>
      <c r="LKN1" s="262"/>
      <c r="LKO1" s="261" t="s">
        <v>394</v>
      </c>
      <c r="LKP1" s="262"/>
      <c r="LKQ1" s="261" t="s">
        <v>394</v>
      </c>
      <c r="LKR1" s="262"/>
      <c r="LKS1" s="261" t="s">
        <v>394</v>
      </c>
      <c r="LKT1" s="262"/>
      <c r="LKU1" s="261" t="s">
        <v>394</v>
      </c>
      <c r="LKV1" s="262"/>
      <c r="LKW1" s="261" t="s">
        <v>394</v>
      </c>
      <c r="LKX1" s="262"/>
      <c r="LKY1" s="261" t="s">
        <v>394</v>
      </c>
      <c r="LKZ1" s="262"/>
      <c r="LLA1" s="261" t="s">
        <v>394</v>
      </c>
      <c r="LLB1" s="262"/>
      <c r="LLC1" s="261" t="s">
        <v>394</v>
      </c>
      <c r="LLD1" s="262"/>
      <c r="LLE1" s="261" t="s">
        <v>394</v>
      </c>
      <c r="LLF1" s="262"/>
      <c r="LLG1" s="261" t="s">
        <v>394</v>
      </c>
      <c r="LLH1" s="262"/>
      <c r="LLI1" s="261" t="s">
        <v>394</v>
      </c>
      <c r="LLJ1" s="262"/>
      <c r="LLK1" s="261" t="s">
        <v>394</v>
      </c>
      <c r="LLL1" s="262"/>
      <c r="LLM1" s="261" t="s">
        <v>394</v>
      </c>
      <c r="LLN1" s="262"/>
      <c r="LLO1" s="261" t="s">
        <v>394</v>
      </c>
      <c r="LLP1" s="262"/>
      <c r="LLQ1" s="261" t="s">
        <v>394</v>
      </c>
      <c r="LLR1" s="262"/>
      <c r="LLS1" s="261" t="s">
        <v>394</v>
      </c>
      <c r="LLT1" s="262"/>
      <c r="LLU1" s="261" t="s">
        <v>394</v>
      </c>
      <c r="LLV1" s="262"/>
      <c r="LLW1" s="261" t="s">
        <v>394</v>
      </c>
      <c r="LLX1" s="262"/>
      <c r="LLY1" s="261" t="s">
        <v>394</v>
      </c>
      <c r="LLZ1" s="262"/>
      <c r="LMA1" s="261" t="s">
        <v>394</v>
      </c>
      <c r="LMB1" s="262"/>
      <c r="LMC1" s="261" t="s">
        <v>394</v>
      </c>
      <c r="LMD1" s="262"/>
      <c r="LME1" s="261" t="s">
        <v>394</v>
      </c>
      <c r="LMF1" s="262"/>
      <c r="LMG1" s="261" t="s">
        <v>394</v>
      </c>
      <c r="LMH1" s="262"/>
      <c r="LMI1" s="261" t="s">
        <v>394</v>
      </c>
      <c r="LMJ1" s="262"/>
      <c r="LMK1" s="261" t="s">
        <v>394</v>
      </c>
      <c r="LML1" s="262"/>
      <c r="LMM1" s="261" t="s">
        <v>394</v>
      </c>
      <c r="LMN1" s="262"/>
      <c r="LMO1" s="261" t="s">
        <v>394</v>
      </c>
      <c r="LMP1" s="262"/>
      <c r="LMQ1" s="261" t="s">
        <v>394</v>
      </c>
      <c r="LMR1" s="262"/>
      <c r="LMS1" s="261" t="s">
        <v>394</v>
      </c>
      <c r="LMT1" s="262"/>
      <c r="LMU1" s="261" t="s">
        <v>394</v>
      </c>
      <c r="LMV1" s="262"/>
      <c r="LMW1" s="261" t="s">
        <v>394</v>
      </c>
      <c r="LMX1" s="262"/>
      <c r="LMY1" s="261" t="s">
        <v>394</v>
      </c>
      <c r="LMZ1" s="262"/>
      <c r="LNA1" s="261" t="s">
        <v>394</v>
      </c>
      <c r="LNB1" s="262"/>
      <c r="LNC1" s="261" t="s">
        <v>394</v>
      </c>
      <c r="LND1" s="262"/>
      <c r="LNE1" s="261" t="s">
        <v>394</v>
      </c>
      <c r="LNF1" s="262"/>
      <c r="LNG1" s="261" t="s">
        <v>394</v>
      </c>
      <c r="LNH1" s="262"/>
      <c r="LNI1" s="261" t="s">
        <v>394</v>
      </c>
      <c r="LNJ1" s="262"/>
      <c r="LNK1" s="261" t="s">
        <v>394</v>
      </c>
      <c r="LNL1" s="262"/>
      <c r="LNM1" s="261" t="s">
        <v>394</v>
      </c>
      <c r="LNN1" s="262"/>
      <c r="LNO1" s="261" t="s">
        <v>394</v>
      </c>
      <c r="LNP1" s="262"/>
      <c r="LNQ1" s="261" t="s">
        <v>394</v>
      </c>
      <c r="LNR1" s="262"/>
      <c r="LNS1" s="261" t="s">
        <v>394</v>
      </c>
      <c r="LNT1" s="262"/>
      <c r="LNU1" s="261" t="s">
        <v>394</v>
      </c>
      <c r="LNV1" s="262"/>
      <c r="LNW1" s="261" t="s">
        <v>394</v>
      </c>
      <c r="LNX1" s="262"/>
      <c r="LNY1" s="261" t="s">
        <v>394</v>
      </c>
      <c r="LNZ1" s="262"/>
      <c r="LOA1" s="261" t="s">
        <v>394</v>
      </c>
      <c r="LOB1" s="262"/>
      <c r="LOC1" s="261" t="s">
        <v>394</v>
      </c>
      <c r="LOD1" s="262"/>
      <c r="LOE1" s="261" t="s">
        <v>394</v>
      </c>
      <c r="LOF1" s="262"/>
      <c r="LOG1" s="261" t="s">
        <v>394</v>
      </c>
      <c r="LOH1" s="262"/>
      <c r="LOI1" s="261" t="s">
        <v>394</v>
      </c>
      <c r="LOJ1" s="262"/>
      <c r="LOK1" s="261" t="s">
        <v>394</v>
      </c>
      <c r="LOL1" s="262"/>
      <c r="LOM1" s="261" t="s">
        <v>394</v>
      </c>
      <c r="LON1" s="262"/>
      <c r="LOO1" s="261" t="s">
        <v>394</v>
      </c>
      <c r="LOP1" s="262"/>
      <c r="LOQ1" s="261" t="s">
        <v>394</v>
      </c>
      <c r="LOR1" s="262"/>
      <c r="LOS1" s="261" t="s">
        <v>394</v>
      </c>
      <c r="LOT1" s="262"/>
      <c r="LOU1" s="261" t="s">
        <v>394</v>
      </c>
      <c r="LOV1" s="262"/>
      <c r="LOW1" s="261" t="s">
        <v>394</v>
      </c>
      <c r="LOX1" s="262"/>
      <c r="LOY1" s="261" t="s">
        <v>394</v>
      </c>
      <c r="LOZ1" s="262"/>
      <c r="LPA1" s="261" t="s">
        <v>394</v>
      </c>
      <c r="LPB1" s="262"/>
      <c r="LPC1" s="261" t="s">
        <v>394</v>
      </c>
      <c r="LPD1" s="262"/>
      <c r="LPE1" s="261" t="s">
        <v>394</v>
      </c>
      <c r="LPF1" s="262"/>
      <c r="LPG1" s="261" t="s">
        <v>394</v>
      </c>
      <c r="LPH1" s="262"/>
      <c r="LPI1" s="261" t="s">
        <v>394</v>
      </c>
      <c r="LPJ1" s="262"/>
      <c r="LPK1" s="261" t="s">
        <v>394</v>
      </c>
      <c r="LPL1" s="262"/>
      <c r="LPM1" s="261" t="s">
        <v>394</v>
      </c>
      <c r="LPN1" s="262"/>
      <c r="LPO1" s="261" t="s">
        <v>394</v>
      </c>
      <c r="LPP1" s="262"/>
      <c r="LPQ1" s="261" t="s">
        <v>394</v>
      </c>
      <c r="LPR1" s="262"/>
      <c r="LPS1" s="261" t="s">
        <v>394</v>
      </c>
      <c r="LPT1" s="262"/>
      <c r="LPU1" s="261" t="s">
        <v>394</v>
      </c>
      <c r="LPV1" s="262"/>
      <c r="LPW1" s="261" t="s">
        <v>394</v>
      </c>
      <c r="LPX1" s="262"/>
      <c r="LPY1" s="261" t="s">
        <v>394</v>
      </c>
      <c r="LPZ1" s="262"/>
      <c r="LQA1" s="261" t="s">
        <v>394</v>
      </c>
      <c r="LQB1" s="262"/>
      <c r="LQC1" s="261" t="s">
        <v>394</v>
      </c>
      <c r="LQD1" s="262"/>
      <c r="LQE1" s="261" t="s">
        <v>394</v>
      </c>
      <c r="LQF1" s="262"/>
      <c r="LQG1" s="261" t="s">
        <v>394</v>
      </c>
      <c r="LQH1" s="262"/>
      <c r="LQI1" s="261" t="s">
        <v>394</v>
      </c>
      <c r="LQJ1" s="262"/>
      <c r="LQK1" s="261" t="s">
        <v>394</v>
      </c>
      <c r="LQL1" s="262"/>
      <c r="LQM1" s="261" t="s">
        <v>394</v>
      </c>
      <c r="LQN1" s="262"/>
      <c r="LQO1" s="261" t="s">
        <v>394</v>
      </c>
      <c r="LQP1" s="262"/>
      <c r="LQQ1" s="261" t="s">
        <v>394</v>
      </c>
      <c r="LQR1" s="262"/>
      <c r="LQS1" s="261" t="s">
        <v>394</v>
      </c>
      <c r="LQT1" s="262"/>
      <c r="LQU1" s="261" t="s">
        <v>394</v>
      </c>
      <c r="LQV1" s="262"/>
      <c r="LQW1" s="261" t="s">
        <v>394</v>
      </c>
      <c r="LQX1" s="262"/>
      <c r="LQY1" s="261" t="s">
        <v>394</v>
      </c>
      <c r="LQZ1" s="262"/>
      <c r="LRA1" s="261" t="s">
        <v>394</v>
      </c>
      <c r="LRB1" s="262"/>
      <c r="LRC1" s="261" t="s">
        <v>394</v>
      </c>
      <c r="LRD1" s="262"/>
      <c r="LRE1" s="261" t="s">
        <v>394</v>
      </c>
      <c r="LRF1" s="262"/>
      <c r="LRG1" s="261" t="s">
        <v>394</v>
      </c>
      <c r="LRH1" s="262"/>
      <c r="LRI1" s="261" t="s">
        <v>394</v>
      </c>
      <c r="LRJ1" s="262"/>
      <c r="LRK1" s="261" t="s">
        <v>394</v>
      </c>
      <c r="LRL1" s="262"/>
      <c r="LRM1" s="261" t="s">
        <v>394</v>
      </c>
      <c r="LRN1" s="262"/>
      <c r="LRO1" s="261" t="s">
        <v>394</v>
      </c>
      <c r="LRP1" s="262"/>
      <c r="LRQ1" s="261" t="s">
        <v>394</v>
      </c>
      <c r="LRR1" s="262"/>
      <c r="LRS1" s="261" t="s">
        <v>394</v>
      </c>
      <c r="LRT1" s="262"/>
      <c r="LRU1" s="261" t="s">
        <v>394</v>
      </c>
      <c r="LRV1" s="262"/>
      <c r="LRW1" s="261" t="s">
        <v>394</v>
      </c>
      <c r="LRX1" s="262"/>
      <c r="LRY1" s="261" t="s">
        <v>394</v>
      </c>
      <c r="LRZ1" s="262"/>
      <c r="LSA1" s="261" t="s">
        <v>394</v>
      </c>
      <c r="LSB1" s="262"/>
      <c r="LSC1" s="261" t="s">
        <v>394</v>
      </c>
      <c r="LSD1" s="262"/>
      <c r="LSE1" s="261" t="s">
        <v>394</v>
      </c>
      <c r="LSF1" s="262"/>
      <c r="LSG1" s="261" t="s">
        <v>394</v>
      </c>
      <c r="LSH1" s="262"/>
      <c r="LSI1" s="261" t="s">
        <v>394</v>
      </c>
      <c r="LSJ1" s="262"/>
      <c r="LSK1" s="261" t="s">
        <v>394</v>
      </c>
      <c r="LSL1" s="262"/>
      <c r="LSM1" s="261" t="s">
        <v>394</v>
      </c>
      <c r="LSN1" s="262"/>
      <c r="LSO1" s="261" t="s">
        <v>394</v>
      </c>
      <c r="LSP1" s="262"/>
      <c r="LSQ1" s="261" t="s">
        <v>394</v>
      </c>
      <c r="LSR1" s="262"/>
      <c r="LSS1" s="261" t="s">
        <v>394</v>
      </c>
      <c r="LST1" s="262"/>
      <c r="LSU1" s="261" t="s">
        <v>394</v>
      </c>
      <c r="LSV1" s="262"/>
      <c r="LSW1" s="261" t="s">
        <v>394</v>
      </c>
      <c r="LSX1" s="262"/>
      <c r="LSY1" s="261" t="s">
        <v>394</v>
      </c>
      <c r="LSZ1" s="262"/>
      <c r="LTA1" s="261" t="s">
        <v>394</v>
      </c>
      <c r="LTB1" s="262"/>
      <c r="LTC1" s="261" t="s">
        <v>394</v>
      </c>
      <c r="LTD1" s="262"/>
      <c r="LTE1" s="261" t="s">
        <v>394</v>
      </c>
      <c r="LTF1" s="262"/>
      <c r="LTG1" s="261" t="s">
        <v>394</v>
      </c>
      <c r="LTH1" s="262"/>
      <c r="LTI1" s="261" t="s">
        <v>394</v>
      </c>
      <c r="LTJ1" s="262"/>
      <c r="LTK1" s="261" t="s">
        <v>394</v>
      </c>
      <c r="LTL1" s="262"/>
      <c r="LTM1" s="261" t="s">
        <v>394</v>
      </c>
      <c r="LTN1" s="262"/>
      <c r="LTO1" s="261" t="s">
        <v>394</v>
      </c>
      <c r="LTP1" s="262"/>
      <c r="LTQ1" s="261" t="s">
        <v>394</v>
      </c>
      <c r="LTR1" s="262"/>
      <c r="LTS1" s="261" t="s">
        <v>394</v>
      </c>
      <c r="LTT1" s="262"/>
      <c r="LTU1" s="261" t="s">
        <v>394</v>
      </c>
      <c r="LTV1" s="262"/>
      <c r="LTW1" s="261" t="s">
        <v>394</v>
      </c>
      <c r="LTX1" s="262"/>
      <c r="LTY1" s="261" t="s">
        <v>394</v>
      </c>
      <c r="LTZ1" s="262"/>
      <c r="LUA1" s="261" t="s">
        <v>394</v>
      </c>
      <c r="LUB1" s="262"/>
      <c r="LUC1" s="261" t="s">
        <v>394</v>
      </c>
      <c r="LUD1" s="262"/>
      <c r="LUE1" s="261" t="s">
        <v>394</v>
      </c>
      <c r="LUF1" s="262"/>
      <c r="LUG1" s="261" t="s">
        <v>394</v>
      </c>
      <c r="LUH1" s="262"/>
      <c r="LUI1" s="261" t="s">
        <v>394</v>
      </c>
      <c r="LUJ1" s="262"/>
      <c r="LUK1" s="261" t="s">
        <v>394</v>
      </c>
      <c r="LUL1" s="262"/>
      <c r="LUM1" s="261" t="s">
        <v>394</v>
      </c>
      <c r="LUN1" s="262"/>
      <c r="LUO1" s="261" t="s">
        <v>394</v>
      </c>
      <c r="LUP1" s="262"/>
      <c r="LUQ1" s="261" t="s">
        <v>394</v>
      </c>
      <c r="LUR1" s="262"/>
      <c r="LUS1" s="261" t="s">
        <v>394</v>
      </c>
      <c r="LUT1" s="262"/>
      <c r="LUU1" s="261" t="s">
        <v>394</v>
      </c>
      <c r="LUV1" s="262"/>
      <c r="LUW1" s="261" t="s">
        <v>394</v>
      </c>
      <c r="LUX1" s="262"/>
      <c r="LUY1" s="261" t="s">
        <v>394</v>
      </c>
      <c r="LUZ1" s="262"/>
      <c r="LVA1" s="261" t="s">
        <v>394</v>
      </c>
      <c r="LVB1" s="262"/>
      <c r="LVC1" s="261" t="s">
        <v>394</v>
      </c>
      <c r="LVD1" s="262"/>
      <c r="LVE1" s="261" t="s">
        <v>394</v>
      </c>
      <c r="LVF1" s="262"/>
      <c r="LVG1" s="261" t="s">
        <v>394</v>
      </c>
      <c r="LVH1" s="262"/>
      <c r="LVI1" s="261" t="s">
        <v>394</v>
      </c>
      <c r="LVJ1" s="262"/>
      <c r="LVK1" s="261" t="s">
        <v>394</v>
      </c>
      <c r="LVL1" s="262"/>
      <c r="LVM1" s="261" t="s">
        <v>394</v>
      </c>
      <c r="LVN1" s="262"/>
      <c r="LVO1" s="261" t="s">
        <v>394</v>
      </c>
      <c r="LVP1" s="262"/>
      <c r="LVQ1" s="261" t="s">
        <v>394</v>
      </c>
      <c r="LVR1" s="262"/>
      <c r="LVS1" s="261" t="s">
        <v>394</v>
      </c>
      <c r="LVT1" s="262"/>
      <c r="LVU1" s="261" t="s">
        <v>394</v>
      </c>
      <c r="LVV1" s="262"/>
      <c r="LVW1" s="261" t="s">
        <v>394</v>
      </c>
      <c r="LVX1" s="262"/>
      <c r="LVY1" s="261" t="s">
        <v>394</v>
      </c>
      <c r="LVZ1" s="262"/>
      <c r="LWA1" s="261" t="s">
        <v>394</v>
      </c>
      <c r="LWB1" s="262"/>
      <c r="LWC1" s="261" t="s">
        <v>394</v>
      </c>
      <c r="LWD1" s="262"/>
      <c r="LWE1" s="261" t="s">
        <v>394</v>
      </c>
      <c r="LWF1" s="262"/>
      <c r="LWG1" s="261" t="s">
        <v>394</v>
      </c>
      <c r="LWH1" s="262"/>
      <c r="LWI1" s="261" t="s">
        <v>394</v>
      </c>
      <c r="LWJ1" s="262"/>
      <c r="LWK1" s="261" t="s">
        <v>394</v>
      </c>
      <c r="LWL1" s="262"/>
      <c r="LWM1" s="261" t="s">
        <v>394</v>
      </c>
      <c r="LWN1" s="262"/>
      <c r="LWO1" s="261" t="s">
        <v>394</v>
      </c>
      <c r="LWP1" s="262"/>
      <c r="LWQ1" s="261" t="s">
        <v>394</v>
      </c>
      <c r="LWR1" s="262"/>
      <c r="LWS1" s="261" t="s">
        <v>394</v>
      </c>
      <c r="LWT1" s="262"/>
      <c r="LWU1" s="261" t="s">
        <v>394</v>
      </c>
      <c r="LWV1" s="262"/>
      <c r="LWW1" s="261" t="s">
        <v>394</v>
      </c>
      <c r="LWX1" s="262"/>
      <c r="LWY1" s="261" t="s">
        <v>394</v>
      </c>
      <c r="LWZ1" s="262"/>
      <c r="LXA1" s="261" t="s">
        <v>394</v>
      </c>
      <c r="LXB1" s="262"/>
      <c r="LXC1" s="261" t="s">
        <v>394</v>
      </c>
      <c r="LXD1" s="262"/>
      <c r="LXE1" s="261" t="s">
        <v>394</v>
      </c>
      <c r="LXF1" s="262"/>
      <c r="LXG1" s="261" t="s">
        <v>394</v>
      </c>
      <c r="LXH1" s="262"/>
      <c r="LXI1" s="261" t="s">
        <v>394</v>
      </c>
      <c r="LXJ1" s="262"/>
      <c r="LXK1" s="261" t="s">
        <v>394</v>
      </c>
      <c r="LXL1" s="262"/>
      <c r="LXM1" s="261" t="s">
        <v>394</v>
      </c>
      <c r="LXN1" s="262"/>
      <c r="LXO1" s="261" t="s">
        <v>394</v>
      </c>
      <c r="LXP1" s="262"/>
      <c r="LXQ1" s="261" t="s">
        <v>394</v>
      </c>
      <c r="LXR1" s="262"/>
      <c r="LXS1" s="261" t="s">
        <v>394</v>
      </c>
      <c r="LXT1" s="262"/>
      <c r="LXU1" s="261" t="s">
        <v>394</v>
      </c>
      <c r="LXV1" s="262"/>
      <c r="LXW1" s="261" t="s">
        <v>394</v>
      </c>
      <c r="LXX1" s="262"/>
      <c r="LXY1" s="261" t="s">
        <v>394</v>
      </c>
      <c r="LXZ1" s="262"/>
      <c r="LYA1" s="261" t="s">
        <v>394</v>
      </c>
      <c r="LYB1" s="262"/>
      <c r="LYC1" s="261" t="s">
        <v>394</v>
      </c>
      <c r="LYD1" s="262"/>
      <c r="LYE1" s="261" t="s">
        <v>394</v>
      </c>
      <c r="LYF1" s="262"/>
      <c r="LYG1" s="261" t="s">
        <v>394</v>
      </c>
      <c r="LYH1" s="262"/>
      <c r="LYI1" s="261" t="s">
        <v>394</v>
      </c>
      <c r="LYJ1" s="262"/>
      <c r="LYK1" s="261" t="s">
        <v>394</v>
      </c>
      <c r="LYL1" s="262"/>
      <c r="LYM1" s="261" t="s">
        <v>394</v>
      </c>
      <c r="LYN1" s="262"/>
      <c r="LYO1" s="261" t="s">
        <v>394</v>
      </c>
      <c r="LYP1" s="262"/>
      <c r="LYQ1" s="261" t="s">
        <v>394</v>
      </c>
      <c r="LYR1" s="262"/>
      <c r="LYS1" s="261" t="s">
        <v>394</v>
      </c>
      <c r="LYT1" s="262"/>
      <c r="LYU1" s="261" t="s">
        <v>394</v>
      </c>
      <c r="LYV1" s="262"/>
      <c r="LYW1" s="261" t="s">
        <v>394</v>
      </c>
      <c r="LYX1" s="262"/>
      <c r="LYY1" s="261" t="s">
        <v>394</v>
      </c>
      <c r="LYZ1" s="262"/>
      <c r="LZA1" s="261" t="s">
        <v>394</v>
      </c>
      <c r="LZB1" s="262"/>
      <c r="LZC1" s="261" t="s">
        <v>394</v>
      </c>
      <c r="LZD1" s="262"/>
      <c r="LZE1" s="261" t="s">
        <v>394</v>
      </c>
      <c r="LZF1" s="262"/>
      <c r="LZG1" s="261" t="s">
        <v>394</v>
      </c>
      <c r="LZH1" s="262"/>
      <c r="LZI1" s="261" t="s">
        <v>394</v>
      </c>
      <c r="LZJ1" s="262"/>
      <c r="LZK1" s="261" t="s">
        <v>394</v>
      </c>
      <c r="LZL1" s="262"/>
      <c r="LZM1" s="261" t="s">
        <v>394</v>
      </c>
      <c r="LZN1" s="262"/>
      <c r="LZO1" s="261" t="s">
        <v>394</v>
      </c>
      <c r="LZP1" s="262"/>
      <c r="LZQ1" s="261" t="s">
        <v>394</v>
      </c>
      <c r="LZR1" s="262"/>
      <c r="LZS1" s="261" t="s">
        <v>394</v>
      </c>
      <c r="LZT1" s="262"/>
      <c r="LZU1" s="261" t="s">
        <v>394</v>
      </c>
      <c r="LZV1" s="262"/>
      <c r="LZW1" s="261" t="s">
        <v>394</v>
      </c>
      <c r="LZX1" s="262"/>
      <c r="LZY1" s="261" t="s">
        <v>394</v>
      </c>
      <c r="LZZ1" s="262"/>
      <c r="MAA1" s="261" t="s">
        <v>394</v>
      </c>
      <c r="MAB1" s="262"/>
      <c r="MAC1" s="261" t="s">
        <v>394</v>
      </c>
      <c r="MAD1" s="262"/>
      <c r="MAE1" s="261" t="s">
        <v>394</v>
      </c>
      <c r="MAF1" s="262"/>
      <c r="MAG1" s="261" t="s">
        <v>394</v>
      </c>
      <c r="MAH1" s="262"/>
      <c r="MAI1" s="261" t="s">
        <v>394</v>
      </c>
      <c r="MAJ1" s="262"/>
      <c r="MAK1" s="261" t="s">
        <v>394</v>
      </c>
      <c r="MAL1" s="262"/>
      <c r="MAM1" s="261" t="s">
        <v>394</v>
      </c>
      <c r="MAN1" s="262"/>
      <c r="MAO1" s="261" t="s">
        <v>394</v>
      </c>
      <c r="MAP1" s="262"/>
      <c r="MAQ1" s="261" t="s">
        <v>394</v>
      </c>
      <c r="MAR1" s="262"/>
      <c r="MAS1" s="261" t="s">
        <v>394</v>
      </c>
      <c r="MAT1" s="262"/>
      <c r="MAU1" s="261" t="s">
        <v>394</v>
      </c>
      <c r="MAV1" s="262"/>
      <c r="MAW1" s="261" t="s">
        <v>394</v>
      </c>
      <c r="MAX1" s="262"/>
      <c r="MAY1" s="261" t="s">
        <v>394</v>
      </c>
      <c r="MAZ1" s="262"/>
      <c r="MBA1" s="261" t="s">
        <v>394</v>
      </c>
      <c r="MBB1" s="262"/>
      <c r="MBC1" s="261" t="s">
        <v>394</v>
      </c>
      <c r="MBD1" s="262"/>
      <c r="MBE1" s="261" t="s">
        <v>394</v>
      </c>
      <c r="MBF1" s="262"/>
      <c r="MBG1" s="261" t="s">
        <v>394</v>
      </c>
      <c r="MBH1" s="262"/>
      <c r="MBI1" s="261" t="s">
        <v>394</v>
      </c>
      <c r="MBJ1" s="262"/>
      <c r="MBK1" s="261" t="s">
        <v>394</v>
      </c>
      <c r="MBL1" s="262"/>
      <c r="MBM1" s="261" t="s">
        <v>394</v>
      </c>
      <c r="MBN1" s="262"/>
      <c r="MBO1" s="261" t="s">
        <v>394</v>
      </c>
      <c r="MBP1" s="262"/>
      <c r="MBQ1" s="261" t="s">
        <v>394</v>
      </c>
      <c r="MBR1" s="262"/>
      <c r="MBS1" s="261" t="s">
        <v>394</v>
      </c>
      <c r="MBT1" s="262"/>
      <c r="MBU1" s="261" t="s">
        <v>394</v>
      </c>
      <c r="MBV1" s="262"/>
      <c r="MBW1" s="261" t="s">
        <v>394</v>
      </c>
      <c r="MBX1" s="262"/>
      <c r="MBY1" s="261" t="s">
        <v>394</v>
      </c>
      <c r="MBZ1" s="262"/>
      <c r="MCA1" s="261" t="s">
        <v>394</v>
      </c>
      <c r="MCB1" s="262"/>
      <c r="MCC1" s="261" t="s">
        <v>394</v>
      </c>
      <c r="MCD1" s="262"/>
      <c r="MCE1" s="261" t="s">
        <v>394</v>
      </c>
      <c r="MCF1" s="262"/>
      <c r="MCG1" s="261" t="s">
        <v>394</v>
      </c>
      <c r="MCH1" s="262"/>
      <c r="MCI1" s="261" t="s">
        <v>394</v>
      </c>
      <c r="MCJ1" s="262"/>
      <c r="MCK1" s="261" t="s">
        <v>394</v>
      </c>
      <c r="MCL1" s="262"/>
      <c r="MCM1" s="261" t="s">
        <v>394</v>
      </c>
      <c r="MCN1" s="262"/>
      <c r="MCO1" s="261" t="s">
        <v>394</v>
      </c>
      <c r="MCP1" s="262"/>
      <c r="MCQ1" s="261" t="s">
        <v>394</v>
      </c>
      <c r="MCR1" s="262"/>
      <c r="MCS1" s="261" t="s">
        <v>394</v>
      </c>
      <c r="MCT1" s="262"/>
      <c r="MCU1" s="261" t="s">
        <v>394</v>
      </c>
      <c r="MCV1" s="262"/>
      <c r="MCW1" s="261" t="s">
        <v>394</v>
      </c>
      <c r="MCX1" s="262"/>
      <c r="MCY1" s="261" t="s">
        <v>394</v>
      </c>
      <c r="MCZ1" s="262"/>
      <c r="MDA1" s="261" t="s">
        <v>394</v>
      </c>
      <c r="MDB1" s="262"/>
      <c r="MDC1" s="261" t="s">
        <v>394</v>
      </c>
      <c r="MDD1" s="262"/>
      <c r="MDE1" s="261" t="s">
        <v>394</v>
      </c>
      <c r="MDF1" s="262"/>
      <c r="MDG1" s="261" t="s">
        <v>394</v>
      </c>
      <c r="MDH1" s="262"/>
      <c r="MDI1" s="261" t="s">
        <v>394</v>
      </c>
      <c r="MDJ1" s="262"/>
      <c r="MDK1" s="261" t="s">
        <v>394</v>
      </c>
      <c r="MDL1" s="262"/>
      <c r="MDM1" s="261" t="s">
        <v>394</v>
      </c>
      <c r="MDN1" s="262"/>
      <c r="MDO1" s="261" t="s">
        <v>394</v>
      </c>
      <c r="MDP1" s="262"/>
      <c r="MDQ1" s="261" t="s">
        <v>394</v>
      </c>
      <c r="MDR1" s="262"/>
      <c r="MDS1" s="261" t="s">
        <v>394</v>
      </c>
      <c r="MDT1" s="262"/>
      <c r="MDU1" s="261" t="s">
        <v>394</v>
      </c>
      <c r="MDV1" s="262"/>
      <c r="MDW1" s="261" t="s">
        <v>394</v>
      </c>
      <c r="MDX1" s="262"/>
      <c r="MDY1" s="261" t="s">
        <v>394</v>
      </c>
      <c r="MDZ1" s="262"/>
      <c r="MEA1" s="261" t="s">
        <v>394</v>
      </c>
      <c r="MEB1" s="262"/>
      <c r="MEC1" s="261" t="s">
        <v>394</v>
      </c>
      <c r="MED1" s="262"/>
      <c r="MEE1" s="261" t="s">
        <v>394</v>
      </c>
      <c r="MEF1" s="262"/>
      <c r="MEG1" s="261" t="s">
        <v>394</v>
      </c>
      <c r="MEH1" s="262"/>
      <c r="MEI1" s="261" t="s">
        <v>394</v>
      </c>
      <c r="MEJ1" s="262"/>
      <c r="MEK1" s="261" t="s">
        <v>394</v>
      </c>
      <c r="MEL1" s="262"/>
      <c r="MEM1" s="261" t="s">
        <v>394</v>
      </c>
      <c r="MEN1" s="262"/>
      <c r="MEO1" s="261" t="s">
        <v>394</v>
      </c>
      <c r="MEP1" s="262"/>
      <c r="MEQ1" s="261" t="s">
        <v>394</v>
      </c>
      <c r="MER1" s="262"/>
      <c r="MES1" s="261" t="s">
        <v>394</v>
      </c>
      <c r="MET1" s="262"/>
      <c r="MEU1" s="261" t="s">
        <v>394</v>
      </c>
      <c r="MEV1" s="262"/>
      <c r="MEW1" s="261" t="s">
        <v>394</v>
      </c>
      <c r="MEX1" s="262"/>
      <c r="MEY1" s="261" t="s">
        <v>394</v>
      </c>
      <c r="MEZ1" s="262"/>
      <c r="MFA1" s="261" t="s">
        <v>394</v>
      </c>
      <c r="MFB1" s="262"/>
      <c r="MFC1" s="261" t="s">
        <v>394</v>
      </c>
      <c r="MFD1" s="262"/>
      <c r="MFE1" s="261" t="s">
        <v>394</v>
      </c>
      <c r="MFF1" s="262"/>
      <c r="MFG1" s="261" t="s">
        <v>394</v>
      </c>
      <c r="MFH1" s="262"/>
      <c r="MFI1" s="261" t="s">
        <v>394</v>
      </c>
      <c r="MFJ1" s="262"/>
      <c r="MFK1" s="261" t="s">
        <v>394</v>
      </c>
      <c r="MFL1" s="262"/>
      <c r="MFM1" s="261" t="s">
        <v>394</v>
      </c>
      <c r="MFN1" s="262"/>
      <c r="MFO1" s="261" t="s">
        <v>394</v>
      </c>
      <c r="MFP1" s="262"/>
      <c r="MFQ1" s="261" t="s">
        <v>394</v>
      </c>
      <c r="MFR1" s="262"/>
      <c r="MFS1" s="261" t="s">
        <v>394</v>
      </c>
      <c r="MFT1" s="262"/>
      <c r="MFU1" s="261" t="s">
        <v>394</v>
      </c>
      <c r="MFV1" s="262"/>
      <c r="MFW1" s="261" t="s">
        <v>394</v>
      </c>
      <c r="MFX1" s="262"/>
      <c r="MFY1" s="261" t="s">
        <v>394</v>
      </c>
      <c r="MFZ1" s="262"/>
      <c r="MGA1" s="261" t="s">
        <v>394</v>
      </c>
      <c r="MGB1" s="262"/>
      <c r="MGC1" s="261" t="s">
        <v>394</v>
      </c>
      <c r="MGD1" s="262"/>
      <c r="MGE1" s="261" t="s">
        <v>394</v>
      </c>
      <c r="MGF1" s="262"/>
      <c r="MGG1" s="261" t="s">
        <v>394</v>
      </c>
      <c r="MGH1" s="262"/>
      <c r="MGI1" s="261" t="s">
        <v>394</v>
      </c>
      <c r="MGJ1" s="262"/>
      <c r="MGK1" s="261" t="s">
        <v>394</v>
      </c>
      <c r="MGL1" s="262"/>
      <c r="MGM1" s="261" t="s">
        <v>394</v>
      </c>
      <c r="MGN1" s="262"/>
      <c r="MGO1" s="261" t="s">
        <v>394</v>
      </c>
      <c r="MGP1" s="262"/>
      <c r="MGQ1" s="261" t="s">
        <v>394</v>
      </c>
      <c r="MGR1" s="262"/>
      <c r="MGS1" s="261" t="s">
        <v>394</v>
      </c>
      <c r="MGT1" s="262"/>
      <c r="MGU1" s="261" t="s">
        <v>394</v>
      </c>
      <c r="MGV1" s="262"/>
      <c r="MGW1" s="261" t="s">
        <v>394</v>
      </c>
      <c r="MGX1" s="262"/>
      <c r="MGY1" s="261" t="s">
        <v>394</v>
      </c>
      <c r="MGZ1" s="262"/>
      <c r="MHA1" s="261" t="s">
        <v>394</v>
      </c>
      <c r="MHB1" s="262"/>
      <c r="MHC1" s="261" t="s">
        <v>394</v>
      </c>
      <c r="MHD1" s="262"/>
      <c r="MHE1" s="261" t="s">
        <v>394</v>
      </c>
      <c r="MHF1" s="262"/>
      <c r="MHG1" s="261" t="s">
        <v>394</v>
      </c>
      <c r="MHH1" s="262"/>
      <c r="MHI1" s="261" t="s">
        <v>394</v>
      </c>
      <c r="MHJ1" s="262"/>
      <c r="MHK1" s="261" t="s">
        <v>394</v>
      </c>
      <c r="MHL1" s="262"/>
      <c r="MHM1" s="261" t="s">
        <v>394</v>
      </c>
      <c r="MHN1" s="262"/>
      <c r="MHO1" s="261" t="s">
        <v>394</v>
      </c>
      <c r="MHP1" s="262"/>
      <c r="MHQ1" s="261" t="s">
        <v>394</v>
      </c>
      <c r="MHR1" s="262"/>
      <c r="MHS1" s="261" t="s">
        <v>394</v>
      </c>
      <c r="MHT1" s="262"/>
      <c r="MHU1" s="261" t="s">
        <v>394</v>
      </c>
      <c r="MHV1" s="262"/>
      <c r="MHW1" s="261" t="s">
        <v>394</v>
      </c>
      <c r="MHX1" s="262"/>
      <c r="MHY1" s="261" t="s">
        <v>394</v>
      </c>
      <c r="MHZ1" s="262"/>
      <c r="MIA1" s="261" t="s">
        <v>394</v>
      </c>
      <c r="MIB1" s="262"/>
      <c r="MIC1" s="261" t="s">
        <v>394</v>
      </c>
      <c r="MID1" s="262"/>
      <c r="MIE1" s="261" t="s">
        <v>394</v>
      </c>
      <c r="MIF1" s="262"/>
      <c r="MIG1" s="261" t="s">
        <v>394</v>
      </c>
      <c r="MIH1" s="262"/>
      <c r="MII1" s="261" t="s">
        <v>394</v>
      </c>
      <c r="MIJ1" s="262"/>
      <c r="MIK1" s="261" t="s">
        <v>394</v>
      </c>
      <c r="MIL1" s="262"/>
      <c r="MIM1" s="261" t="s">
        <v>394</v>
      </c>
      <c r="MIN1" s="262"/>
      <c r="MIO1" s="261" t="s">
        <v>394</v>
      </c>
      <c r="MIP1" s="262"/>
      <c r="MIQ1" s="261" t="s">
        <v>394</v>
      </c>
      <c r="MIR1" s="262"/>
      <c r="MIS1" s="261" t="s">
        <v>394</v>
      </c>
      <c r="MIT1" s="262"/>
      <c r="MIU1" s="261" t="s">
        <v>394</v>
      </c>
      <c r="MIV1" s="262"/>
      <c r="MIW1" s="261" t="s">
        <v>394</v>
      </c>
      <c r="MIX1" s="262"/>
      <c r="MIY1" s="261" t="s">
        <v>394</v>
      </c>
      <c r="MIZ1" s="262"/>
      <c r="MJA1" s="261" t="s">
        <v>394</v>
      </c>
      <c r="MJB1" s="262"/>
      <c r="MJC1" s="261" t="s">
        <v>394</v>
      </c>
      <c r="MJD1" s="262"/>
      <c r="MJE1" s="261" t="s">
        <v>394</v>
      </c>
      <c r="MJF1" s="262"/>
      <c r="MJG1" s="261" t="s">
        <v>394</v>
      </c>
      <c r="MJH1" s="262"/>
      <c r="MJI1" s="261" t="s">
        <v>394</v>
      </c>
      <c r="MJJ1" s="262"/>
      <c r="MJK1" s="261" t="s">
        <v>394</v>
      </c>
      <c r="MJL1" s="262"/>
      <c r="MJM1" s="261" t="s">
        <v>394</v>
      </c>
      <c r="MJN1" s="262"/>
      <c r="MJO1" s="261" t="s">
        <v>394</v>
      </c>
      <c r="MJP1" s="262"/>
      <c r="MJQ1" s="261" t="s">
        <v>394</v>
      </c>
      <c r="MJR1" s="262"/>
      <c r="MJS1" s="261" t="s">
        <v>394</v>
      </c>
      <c r="MJT1" s="262"/>
      <c r="MJU1" s="261" t="s">
        <v>394</v>
      </c>
      <c r="MJV1" s="262"/>
      <c r="MJW1" s="261" t="s">
        <v>394</v>
      </c>
      <c r="MJX1" s="262"/>
      <c r="MJY1" s="261" t="s">
        <v>394</v>
      </c>
      <c r="MJZ1" s="262"/>
      <c r="MKA1" s="261" t="s">
        <v>394</v>
      </c>
      <c r="MKB1" s="262"/>
      <c r="MKC1" s="261" t="s">
        <v>394</v>
      </c>
      <c r="MKD1" s="262"/>
      <c r="MKE1" s="261" t="s">
        <v>394</v>
      </c>
      <c r="MKF1" s="262"/>
      <c r="MKG1" s="261" t="s">
        <v>394</v>
      </c>
      <c r="MKH1" s="262"/>
      <c r="MKI1" s="261" t="s">
        <v>394</v>
      </c>
      <c r="MKJ1" s="262"/>
      <c r="MKK1" s="261" t="s">
        <v>394</v>
      </c>
      <c r="MKL1" s="262"/>
      <c r="MKM1" s="261" t="s">
        <v>394</v>
      </c>
      <c r="MKN1" s="262"/>
      <c r="MKO1" s="261" t="s">
        <v>394</v>
      </c>
      <c r="MKP1" s="262"/>
      <c r="MKQ1" s="261" t="s">
        <v>394</v>
      </c>
      <c r="MKR1" s="262"/>
      <c r="MKS1" s="261" t="s">
        <v>394</v>
      </c>
      <c r="MKT1" s="262"/>
      <c r="MKU1" s="261" t="s">
        <v>394</v>
      </c>
      <c r="MKV1" s="262"/>
      <c r="MKW1" s="261" t="s">
        <v>394</v>
      </c>
      <c r="MKX1" s="262"/>
      <c r="MKY1" s="261" t="s">
        <v>394</v>
      </c>
      <c r="MKZ1" s="262"/>
      <c r="MLA1" s="261" t="s">
        <v>394</v>
      </c>
      <c r="MLB1" s="262"/>
      <c r="MLC1" s="261" t="s">
        <v>394</v>
      </c>
      <c r="MLD1" s="262"/>
      <c r="MLE1" s="261" t="s">
        <v>394</v>
      </c>
      <c r="MLF1" s="262"/>
      <c r="MLG1" s="261" t="s">
        <v>394</v>
      </c>
      <c r="MLH1" s="262"/>
      <c r="MLI1" s="261" t="s">
        <v>394</v>
      </c>
      <c r="MLJ1" s="262"/>
      <c r="MLK1" s="261" t="s">
        <v>394</v>
      </c>
      <c r="MLL1" s="262"/>
      <c r="MLM1" s="261" t="s">
        <v>394</v>
      </c>
      <c r="MLN1" s="262"/>
      <c r="MLO1" s="261" t="s">
        <v>394</v>
      </c>
      <c r="MLP1" s="262"/>
      <c r="MLQ1" s="261" t="s">
        <v>394</v>
      </c>
      <c r="MLR1" s="262"/>
      <c r="MLS1" s="261" t="s">
        <v>394</v>
      </c>
      <c r="MLT1" s="262"/>
      <c r="MLU1" s="261" t="s">
        <v>394</v>
      </c>
      <c r="MLV1" s="262"/>
      <c r="MLW1" s="261" t="s">
        <v>394</v>
      </c>
      <c r="MLX1" s="262"/>
      <c r="MLY1" s="261" t="s">
        <v>394</v>
      </c>
      <c r="MLZ1" s="262"/>
      <c r="MMA1" s="261" t="s">
        <v>394</v>
      </c>
      <c r="MMB1" s="262"/>
      <c r="MMC1" s="261" t="s">
        <v>394</v>
      </c>
      <c r="MMD1" s="262"/>
      <c r="MME1" s="261" t="s">
        <v>394</v>
      </c>
      <c r="MMF1" s="262"/>
      <c r="MMG1" s="261" t="s">
        <v>394</v>
      </c>
      <c r="MMH1" s="262"/>
      <c r="MMI1" s="261" t="s">
        <v>394</v>
      </c>
      <c r="MMJ1" s="262"/>
      <c r="MMK1" s="261" t="s">
        <v>394</v>
      </c>
      <c r="MML1" s="262"/>
      <c r="MMM1" s="261" t="s">
        <v>394</v>
      </c>
      <c r="MMN1" s="262"/>
      <c r="MMO1" s="261" t="s">
        <v>394</v>
      </c>
      <c r="MMP1" s="262"/>
      <c r="MMQ1" s="261" t="s">
        <v>394</v>
      </c>
      <c r="MMR1" s="262"/>
      <c r="MMS1" s="261" t="s">
        <v>394</v>
      </c>
      <c r="MMT1" s="262"/>
      <c r="MMU1" s="261" t="s">
        <v>394</v>
      </c>
      <c r="MMV1" s="262"/>
      <c r="MMW1" s="261" t="s">
        <v>394</v>
      </c>
      <c r="MMX1" s="262"/>
      <c r="MMY1" s="261" t="s">
        <v>394</v>
      </c>
      <c r="MMZ1" s="262"/>
      <c r="MNA1" s="261" t="s">
        <v>394</v>
      </c>
      <c r="MNB1" s="262"/>
      <c r="MNC1" s="261" t="s">
        <v>394</v>
      </c>
      <c r="MND1" s="262"/>
      <c r="MNE1" s="261" t="s">
        <v>394</v>
      </c>
      <c r="MNF1" s="262"/>
      <c r="MNG1" s="261" t="s">
        <v>394</v>
      </c>
      <c r="MNH1" s="262"/>
      <c r="MNI1" s="261" t="s">
        <v>394</v>
      </c>
      <c r="MNJ1" s="262"/>
      <c r="MNK1" s="261" t="s">
        <v>394</v>
      </c>
      <c r="MNL1" s="262"/>
      <c r="MNM1" s="261" t="s">
        <v>394</v>
      </c>
      <c r="MNN1" s="262"/>
      <c r="MNO1" s="261" t="s">
        <v>394</v>
      </c>
      <c r="MNP1" s="262"/>
      <c r="MNQ1" s="261" t="s">
        <v>394</v>
      </c>
      <c r="MNR1" s="262"/>
      <c r="MNS1" s="261" t="s">
        <v>394</v>
      </c>
      <c r="MNT1" s="262"/>
      <c r="MNU1" s="261" t="s">
        <v>394</v>
      </c>
      <c r="MNV1" s="262"/>
      <c r="MNW1" s="261" t="s">
        <v>394</v>
      </c>
      <c r="MNX1" s="262"/>
      <c r="MNY1" s="261" t="s">
        <v>394</v>
      </c>
      <c r="MNZ1" s="262"/>
      <c r="MOA1" s="261" t="s">
        <v>394</v>
      </c>
      <c r="MOB1" s="262"/>
      <c r="MOC1" s="261" t="s">
        <v>394</v>
      </c>
      <c r="MOD1" s="262"/>
      <c r="MOE1" s="261" t="s">
        <v>394</v>
      </c>
      <c r="MOF1" s="262"/>
      <c r="MOG1" s="261" t="s">
        <v>394</v>
      </c>
      <c r="MOH1" s="262"/>
      <c r="MOI1" s="261" t="s">
        <v>394</v>
      </c>
      <c r="MOJ1" s="262"/>
      <c r="MOK1" s="261" t="s">
        <v>394</v>
      </c>
      <c r="MOL1" s="262"/>
      <c r="MOM1" s="261" t="s">
        <v>394</v>
      </c>
      <c r="MON1" s="262"/>
      <c r="MOO1" s="261" t="s">
        <v>394</v>
      </c>
      <c r="MOP1" s="262"/>
      <c r="MOQ1" s="261" t="s">
        <v>394</v>
      </c>
      <c r="MOR1" s="262"/>
      <c r="MOS1" s="261" t="s">
        <v>394</v>
      </c>
      <c r="MOT1" s="262"/>
      <c r="MOU1" s="261" t="s">
        <v>394</v>
      </c>
      <c r="MOV1" s="262"/>
      <c r="MOW1" s="261" t="s">
        <v>394</v>
      </c>
      <c r="MOX1" s="262"/>
      <c r="MOY1" s="261" t="s">
        <v>394</v>
      </c>
      <c r="MOZ1" s="262"/>
      <c r="MPA1" s="261" t="s">
        <v>394</v>
      </c>
      <c r="MPB1" s="262"/>
      <c r="MPC1" s="261" t="s">
        <v>394</v>
      </c>
      <c r="MPD1" s="262"/>
      <c r="MPE1" s="261" t="s">
        <v>394</v>
      </c>
      <c r="MPF1" s="262"/>
      <c r="MPG1" s="261" t="s">
        <v>394</v>
      </c>
      <c r="MPH1" s="262"/>
      <c r="MPI1" s="261" t="s">
        <v>394</v>
      </c>
      <c r="MPJ1" s="262"/>
      <c r="MPK1" s="261" t="s">
        <v>394</v>
      </c>
      <c r="MPL1" s="262"/>
      <c r="MPM1" s="261" t="s">
        <v>394</v>
      </c>
      <c r="MPN1" s="262"/>
      <c r="MPO1" s="261" t="s">
        <v>394</v>
      </c>
      <c r="MPP1" s="262"/>
      <c r="MPQ1" s="261" t="s">
        <v>394</v>
      </c>
      <c r="MPR1" s="262"/>
      <c r="MPS1" s="261" t="s">
        <v>394</v>
      </c>
      <c r="MPT1" s="262"/>
      <c r="MPU1" s="261" t="s">
        <v>394</v>
      </c>
      <c r="MPV1" s="262"/>
      <c r="MPW1" s="261" t="s">
        <v>394</v>
      </c>
      <c r="MPX1" s="262"/>
      <c r="MPY1" s="261" t="s">
        <v>394</v>
      </c>
      <c r="MPZ1" s="262"/>
      <c r="MQA1" s="261" t="s">
        <v>394</v>
      </c>
      <c r="MQB1" s="262"/>
      <c r="MQC1" s="261" t="s">
        <v>394</v>
      </c>
      <c r="MQD1" s="262"/>
      <c r="MQE1" s="261" t="s">
        <v>394</v>
      </c>
      <c r="MQF1" s="262"/>
      <c r="MQG1" s="261" t="s">
        <v>394</v>
      </c>
      <c r="MQH1" s="262"/>
      <c r="MQI1" s="261" t="s">
        <v>394</v>
      </c>
      <c r="MQJ1" s="262"/>
      <c r="MQK1" s="261" t="s">
        <v>394</v>
      </c>
      <c r="MQL1" s="262"/>
      <c r="MQM1" s="261" t="s">
        <v>394</v>
      </c>
      <c r="MQN1" s="262"/>
      <c r="MQO1" s="261" t="s">
        <v>394</v>
      </c>
      <c r="MQP1" s="262"/>
      <c r="MQQ1" s="261" t="s">
        <v>394</v>
      </c>
      <c r="MQR1" s="262"/>
      <c r="MQS1" s="261" t="s">
        <v>394</v>
      </c>
      <c r="MQT1" s="262"/>
      <c r="MQU1" s="261" t="s">
        <v>394</v>
      </c>
      <c r="MQV1" s="262"/>
      <c r="MQW1" s="261" t="s">
        <v>394</v>
      </c>
      <c r="MQX1" s="262"/>
      <c r="MQY1" s="261" t="s">
        <v>394</v>
      </c>
      <c r="MQZ1" s="262"/>
      <c r="MRA1" s="261" t="s">
        <v>394</v>
      </c>
      <c r="MRB1" s="262"/>
      <c r="MRC1" s="261" t="s">
        <v>394</v>
      </c>
      <c r="MRD1" s="262"/>
      <c r="MRE1" s="261" t="s">
        <v>394</v>
      </c>
      <c r="MRF1" s="262"/>
      <c r="MRG1" s="261" t="s">
        <v>394</v>
      </c>
      <c r="MRH1" s="262"/>
      <c r="MRI1" s="261" t="s">
        <v>394</v>
      </c>
      <c r="MRJ1" s="262"/>
      <c r="MRK1" s="261" t="s">
        <v>394</v>
      </c>
      <c r="MRL1" s="262"/>
      <c r="MRM1" s="261" t="s">
        <v>394</v>
      </c>
      <c r="MRN1" s="262"/>
      <c r="MRO1" s="261" t="s">
        <v>394</v>
      </c>
      <c r="MRP1" s="262"/>
      <c r="MRQ1" s="261" t="s">
        <v>394</v>
      </c>
      <c r="MRR1" s="262"/>
      <c r="MRS1" s="261" t="s">
        <v>394</v>
      </c>
      <c r="MRT1" s="262"/>
      <c r="MRU1" s="261" t="s">
        <v>394</v>
      </c>
      <c r="MRV1" s="262"/>
      <c r="MRW1" s="261" t="s">
        <v>394</v>
      </c>
      <c r="MRX1" s="262"/>
      <c r="MRY1" s="261" t="s">
        <v>394</v>
      </c>
      <c r="MRZ1" s="262"/>
      <c r="MSA1" s="261" t="s">
        <v>394</v>
      </c>
      <c r="MSB1" s="262"/>
      <c r="MSC1" s="261" t="s">
        <v>394</v>
      </c>
      <c r="MSD1" s="262"/>
      <c r="MSE1" s="261" t="s">
        <v>394</v>
      </c>
      <c r="MSF1" s="262"/>
      <c r="MSG1" s="261" t="s">
        <v>394</v>
      </c>
      <c r="MSH1" s="262"/>
      <c r="MSI1" s="261" t="s">
        <v>394</v>
      </c>
      <c r="MSJ1" s="262"/>
      <c r="MSK1" s="261" t="s">
        <v>394</v>
      </c>
      <c r="MSL1" s="262"/>
      <c r="MSM1" s="261" t="s">
        <v>394</v>
      </c>
      <c r="MSN1" s="262"/>
      <c r="MSO1" s="261" t="s">
        <v>394</v>
      </c>
      <c r="MSP1" s="262"/>
      <c r="MSQ1" s="261" t="s">
        <v>394</v>
      </c>
      <c r="MSR1" s="262"/>
      <c r="MSS1" s="261" t="s">
        <v>394</v>
      </c>
      <c r="MST1" s="262"/>
      <c r="MSU1" s="261" t="s">
        <v>394</v>
      </c>
      <c r="MSV1" s="262"/>
      <c r="MSW1" s="261" t="s">
        <v>394</v>
      </c>
      <c r="MSX1" s="262"/>
      <c r="MSY1" s="261" t="s">
        <v>394</v>
      </c>
      <c r="MSZ1" s="262"/>
      <c r="MTA1" s="261" t="s">
        <v>394</v>
      </c>
      <c r="MTB1" s="262"/>
      <c r="MTC1" s="261" t="s">
        <v>394</v>
      </c>
      <c r="MTD1" s="262"/>
      <c r="MTE1" s="261" t="s">
        <v>394</v>
      </c>
      <c r="MTF1" s="262"/>
      <c r="MTG1" s="261" t="s">
        <v>394</v>
      </c>
      <c r="MTH1" s="262"/>
      <c r="MTI1" s="261" t="s">
        <v>394</v>
      </c>
      <c r="MTJ1" s="262"/>
      <c r="MTK1" s="261" t="s">
        <v>394</v>
      </c>
      <c r="MTL1" s="262"/>
      <c r="MTM1" s="261" t="s">
        <v>394</v>
      </c>
      <c r="MTN1" s="262"/>
      <c r="MTO1" s="261" t="s">
        <v>394</v>
      </c>
      <c r="MTP1" s="262"/>
      <c r="MTQ1" s="261" t="s">
        <v>394</v>
      </c>
      <c r="MTR1" s="262"/>
      <c r="MTS1" s="261" t="s">
        <v>394</v>
      </c>
      <c r="MTT1" s="262"/>
      <c r="MTU1" s="261" t="s">
        <v>394</v>
      </c>
      <c r="MTV1" s="262"/>
      <c r="MTW1" s="261" t="s">
        <v>394</v>
      </c>
      <c r="MTX1" s="262"/>
      <c r="MTY1" s="261" t="s">
        <v>394</v>
      </c>
      <c r="MTZ1" s="262"/>
      <c r="MUA1" s="261" t="s">
        <v>394</v>
      </c>
      <c r="MUB1" s="262"/>
      <c r="MUC1" s="261" t="s">
        <v>394</v>
      </c>
      <c r="MUD1" s="262"/>
      <c r="MUE1" s="261" t="s">
        <v>394</v>
      </c>
      <c r="MUF1" s="262"/>
      <c r="MUG1" s="261" t="s">
        <v>394</v>
      </c>
      <c r="MUH1" s="262"/>
      <c r="MUI1" s="261" t="s">
        <v>394</v>
      </c>
      <c r="MUJ1" s="262"/>
      <c r="MUK1" s="261" t="s">
        <v>394</v>
      </c>
      <c r="MUL1" s="262"/>
      <c r="MUM1" s="261" t="s">
        <v>394</v>
      </c>
      <c r="MUN1" s="262"/>
      <c r="MUO1" s="261" t="s">
        <v>394</v>
      </c>
      <c r="MUP1" s="262"/>
      <c r="MUQ1" s="261" t="s">
        <v>394</v>
      </c>
      <c r="MUR1" s="262"/>
      <c r="MUS1" s="261" t="s">
        <v>394</v>
      </c>
      <c r="MUT1" s="262"/>
      <c r="MUU1" s="261" t="s">
        <v>394</v>
      </c>
      <c r="MUV1" s="262"/>
      <c r="MUW1" s="261" t="s">
        <v>394</v>
      </c>
      <c r="MUX1" s="262"/>
      <c r="MUY1" s="261" t="s">
        <v>394</v>
      </c>
      <c r="MUZ1" s="262"/>
      <c r="MVA1" s="261" t="s">
        <v>394</v>
      </c>
      <c r="MVB1" s="262"/>
      <c r="MVC1" s="261" t="s">
        <v>394</v>
      </c>
      <c r="MVD1" s="262"/>
      <c r="MVE1" s="261" t="s">
        <v>394</v>
      </c>
      <c r="MVF1" s="262"/>
      <c r="MVG1" s="261" t="s">
        <v>394</v>
      </c>
      <c r="MVH1" s="262"/>
      <c r="MVI1" s="261" t="s">
        <v>394</v>
      </c>
      <c r="MVJ1" s="262"/>
      <c r="MVK1" s="261" t="s">
        <v>394</v>
      </c>
      <c r="MVL1" s="262"/>
      <c r="MVM1" s="261" t="s">
        <v>394</v>
      </c>
      <c r="MVN1" s="262"/>
      <c r="MVO1" s="261" t="s">
        <v>394</v>
      </c>
      <c r="MVP1" s="262"/>
      <c r="MVQ1" s="261" t="s">
        <v>394</v>
      </c>
      <c r="MVR1" s="262"/>
      <c r="MVS1" s="261" t="s">
        <v>394</v>
      </c>
      <c r="MVT1" s="262"/>
      <c r="MVU1" s="261" t="s">
        <v>394</v>
      </c>
      <c r="MVV1" s="262"/>
      <c r="MVW1" s="261" t="s">
        <v>394</v>
      </c>
      <c r="MVX1" s="262"/>
      <c r="MVY1" s="261" t="s">
        <v>394</v>
      </c>
      <c r="MVZ1" s="262"/>
      <c r="MWA1" s="261" t="s">
        <v>394</v>
      </c>
      <c r="MWB1" s="262"/>
      <c r="MWC1" s="261" t="s">
        <v>394</v>
      </c>
      <c r="MWD1" s="262"/>
      <c r="MWE1" s="261" t="s">
        <v>394</v>
      </c>
      <c r="MWF1" s="262"/>
      <c r="MWG1" s="261" t="s">
        <v>394</v>
      </c>
      <c r="MWH1" s="262"/>
      <c r="MWI1" s="261" t="s">
        <v>394</v>
      </c>
      <c r="MWJ1" s="262"/>
      <c r="MWK1" s="261" t="s">
        <v>394</v>
      </c>
      <c r="MWL1" s="262"/>
      <c r="MWM1" s="261" t="s">
        <v>394</v>
      </c>
      <c r="MWN1" s="262"/>
      <c r="MWO1" s="261" t="s">
        <v>394</v>
      </c>
      <c r="MWP1" s="262"/>
      <c r="MWQ1" s="261" t="s">
        <v>394</v>
      </c>
      <c r="MWR1" s="262"/>
      <c r="MWS1" s="261" t="s">
        <v>394</v>
      </c>
      <c r="MWT1" s="262"/>
      <c r="MWU1" s="261" t="s">
        <v>394</v>
      </c>
      <c r="MWV1" s="262"/>
      <c r="MWW1" s="261" t="s">
        <v>394</v>
      </c>
      <c r="MWX1" s="262"/>
      <c r="MWY1" s="261" t="s">
        <v>394</v>
      </c>
      <c r="MWZ1" s="262"/>
      <c r="MXA1" s="261" t="s">
        <v>394</v>
      </c>
      <c r="MXB1" s="262"/>
      <c r="MXC1" s="261" t="s">
        <v>394</v>
      </c>
      <c r="MXD1" s="262"/>
      <c r="MXE1" s="261" t="s">
        <v>394</v>
      </c>
      <c r="MXF1" s="262"/>
      <c r="MXG1" s="261" t="s">
        <v>394</v>
      </c>
      <c r="MXH1" s="262"/>
      <c r="MXI1" s="261" t="s">
        <v>394</v>
      </c>
      <c r="MXJ1" s="262"/>
      <c r="MXK1" s="261" t="s">
        <v>394</v>
      </c>
      <c r="MXL1" s="262"/>
      <c r="MXM1" s="261" t="s">
        <v>394</v>
      </c>
      <c r="MXN1" s="262"/>
      <c r="MXO1" s="261" t="s">
        <v>394</v>
      </c>
      <c r="MXP1" s="262"/>
      <c r="MXQ1" s="261" t="s">
        <v>394</v>
      </c>
      <c r="MXR1" s="262"/>
      <c r="MXS1" s="261" t="s">
        <v>394</v>
      </c>
      <c r="MXT1" s="262"/>
      <c r="MXU1" s="261" t="s">
        <v>394</v>
      </c>
      <c r="MXV1" s="262"/>
      <c r="MXW1" s="261" t="s">
        <v>394</v>
      </c>
      <c r="MXX1" s="262"/>
      <c r="MXY1" s="261" t="s">
        <v>394</v>
      </c>
      <c r="MXZ1" s="262"/>
      <c r="MYA1" s="261" t="s">
        <v>394</v>
      </c>
      <c r="MYB1" s="262"/>
      <c r="MYC1" s="261" t="s">
        <v>394</v>
      </c>
      <c r="MYD1" s="262"/>
      <c r="MYE1" s="261" t="s">
        <v>394</v>
      </c>
      <c r="MYF1" s="262"/>
      <c r="MYG1" s="261" t="s">
        <v>394</v>
      </c>
      <c r="MYH1" s="262"/>
      <c r="MYI1" s="261" t="s">
        <v>394</v>
      </c>
      <c r="MYJ1" s="262"/>
      <c r="MYK1" s="261" t="s">
        <v>394</v>
      </c>
      <c r="MYL1" s="262"/>
      <c r="MYM1" s="261" t="s">
        <v>394</v>
      </c>
      <c r="MYN1" s="262"/>
      <c r="MYO1" s="261" t="s">
        <v>394</v>
      </c>
      <c r="MYP1" s="262"/>
      <c r="MYQ1" s="261" t="s">
        <v>394</v>
      </c>
      <c r="MYR1" s="262"/>
      <c r="MYS1" s="261" t="s">
        <v>394</v>
      </c>
      <c r="MYT1" s="262"/>
      <c r="MYU1" s="261" t="s">
        <v>394</v>
      </c>
      <c r="MYV1" s="262"/>
      <c r="MYW1" s="261" t="s">
        <v>394</v>
      </c>
      <c r="MYX1" s="262"/>
      <c r="MYY1" s="261" t="s">
        <v>394</v>
      </c>
      <c r="MYZ1" s="262"/>
      <c r="MZA1" s="261" t="s">
        <v>394</v>
      </c>
      <c r="MZB1" s="262"/>
      <c r="MZC1" s="261" t="s">
        <v>394</v>
      </c>
      <c r="MZD1" s="262"/>
      <c r="MZE1" s="261" t="s">
        <v>394</v>
      </c>
      <c r="MZF1" s="262"/>
      <c r="MZG1" s="261" t="s">
        <v>394</v>
      </c>
      <c r="MZH1" s="262"/>
      <c r="MZI1" s="261" t="s">
        <v>394</v>
      </c>
      <c r="MZJ1" s="262"/>
      <c r="MZK1" s="261" t="s">
        <v>394</v>
      </c>
      <c r="MZL1" s="262"/>
      <c r="MZM1" s="261" t="s">
        <v>394</v>
      </c>
      <c r="MZN1" s="262"/>
      <c r="MZO1" s="261" t="s">
        <v>394</v>
      </c>
      <c r="MZP1" s="262"/>
      <c r="MZQ1" s="261" t="s">
        <v>394</v>
      </c>
      <c r="MZR1" s="262"/>
      <c r="MZS1" s="261" t="s">
        <v>394</v>
      </c>
      <c r="MZT1" s="262"/>
      <c r="MZU1" s="261" t="s">
        <v>394</v>
      </c>
      <c r="MZV1" s="262"/>
      <c r="MZW1" s="261" t="s">
        <v>394</v>
      </c>
      <c r="MZX1" s="262"/>
      <c r="MZY1" s="261" t="s">
        <v>394</v>
      </c>
      <c r="MZZ1" s="262"/>
      <c r="NAA1" s="261" t="s">
        <v>394</v>
      </c>
      <c r="NAB1" s="262"/>
      <c r="NAC1" s="261" t="s">
        <v>394</v>
      </c>
      <c r="NAD1" s="262"/>
      <c r="NAE1" s="261" t="s">
        <v>394</v>
      </c>
      <c r="NAF1" s="262"/>
      <c r="NAG1" s="261" t="s">
        <v>394</v>
      </c>
      <c r="NAH1" s="262"/>
      <c r="NAI1" s="261" t="s">
        <v>394</v>
      </c>
      <c r="NAJ1" s="262"/>
      <c r="NAK1" s="261" t="s">
        <v>394</v>
      </c>
      <c r="NAL1" s="262"/>
      <c r="NAM1" s="261" t="s">
        <v>394</v>
      </c>
      <c r="NAN1" s="262"/>
      <c r="NAO1" s="261" t="s">
        <v>394</v>
      </c>
      <c r="NAP1" s="262"/>
      <c r="NAQ1" s="261" t="s">
        <v>394</v>
      </c>
      <c r="NAR1" s="262"/>
      <c r="NAS1" s="261" t="s">
        <v>394</v>
      </c>
      <c r="NAT1" s="262"/>
      <c r="NAU1" s="261" t="s">
        <v>394</v>
      </c>
      <c r="NAV1" s="262"/>
      <c r="NAW1" s="261" t="s">
        <v>394</v>
      </c>
      <c r="NAX1" s="262"/>
      <c r="NAY1" s="261" t="s">
        <v>394</v>
      </c>
      <c r="NAZ1" s="262"/>
      <c r="NBA1" s="261" t="s">
        <v>394</v>
      </c>
      <c r="NBB1" s="262"/>
      <c r="NBC1" s="261" t="s">
        <v>394</v>
      </c>
      <c r="NBD1" s="262"/>
      <c r="NBE1" s="261" t="s">
        <v>394</v>
      </c>
      <c r="NBF1" s="262"/>
      <c r="NBG1" s="261" t="s">
        <v>394</v>
      </c>
      <c r="NBH1" s="262"/>
      <c r="NBI1" s="261" t="s">
        <v>394</v>
      </c>
      <c r="NBJ1" s="262"/>
      <c r="NBK1" s="261" t="s">
        <v>394</v>
      </c>
      <c r="NBL1" s="262"/>
      <c r="NBM1" s="261" t="s">
        <v>394</v>
      </c>
      <c r="NBN1" s="262"/>
      <c r="NBO1" s="261" t="s">
        <v>394</v>
      </c>
      <c r="NBP1" s="262"/>
      <c r="NBQ1" s="261" t="s">
        <v>394</v>
      </c>
      <c r="NBR1" s="262"/>
      <c r="NBS1" s="261" t="s">
        <v>394</v>
      </c>
      <c r="NBT1" s="262"/>
      <c r="NBU1" s="261" t="s">
        <v>394</v>
      </c>
      <c r="NBV1" s="262"/>
      <c r="NBW1" s="261" t="s">
        <v>394</v>
      </c>
      <c r="NBX1" s="262"/>
      <c r="NBY1" s="261" t="s">
        <v>394</v>
      </c>
      <c r="NBZ1" s="262"/>
      <c r="NCA1" s="261" t="s">
        <v>394</v>
      </c>
      <c r="NCB1" s="262"/>
      <c r="NCC1" s="261" t="s">
        <v>394</v>
      </c>
      <c r="NCD1" s="262"/>
      <c r="NCE1" s="261" t="s">
        <v>394</v>
      </c>
      <c r="NCF1" s="262"/>
      <c r="NCG1" s="261" t="s">
        <v>394</v>
      </c>
      <c r="NCH1" s="262"/>
      <c r="NCI1" s="261" t="s">
        <v>394</v>
      </c>
      <c r="NCJ1" s="262"/>
      <c r="NCK1" s="261" t="s">
        <v>394</v>
      </c>
      <c r="NCL1" s="262"/>
      <c r="NCM1" s="261" t="s">
        <v>394</v>
      </c>
      <c r="NCN1" s="262"/>
      <c r="NCO1" s="261" t="s">
        <v>394</v>
      </c>
      <c r="NCP1" s="262"/>
      <c r="NCQ1" s="261" t="s">
        <v>394</v>
      </c>
      <c r="NCR1" s="262"/>
      <c r="NCS1" s="261" t="s">
        <v>394</v>
      </c>
      <c r="NCT1" s="262"/>
      <c r="NCU1" s="261" t="s">
        <v>394</v>
      </c>
      <c r="NCV1" s="262"/>
      <c r="NCW1" s="261" t="s">
        <v>394</v>
      </c>
      <c r="NCX1" s="262"/>
      <c r="NCY1" s="261" t="s">
        <v>394</v>
      </c>
      <c r="NCZ1" s="262"/>
      <c r="NDA1" s="261" t="s">
        <v>394</v>
      </c>
      <c r="NDB1" s="262"/>
      <c r="NDC1" s="261" t="s">
        <v>394</v>
      </c>
      <c r="NDD1" s="262"/>
      <c r="NDE1" s="261" t="s">
        <v>394</v>
      </c>
      <c r="NDF1" s="262"/>
      <c r="NDG1" s="261" t="s">
        <v>394</v>
      </c>
      <c r="NDH1" s="262"/>
      <c r="NDI1" s="261" t="s">
        <v>394</v>
      </c>
      <c r="NDJ1" s="262"/>
      <c r="NDK1" s="261" t="s">
        <v>394</v>
      </c>
      <c r="NDL1" s="262"/>
      <c r="NDM1" s="261" t="s">
        <v>394</v>
      </c>
      <c r="NDN1" s="262"/>
      <c r="NDO1" s="261" t="s">
        <v>394</v>
      </c>
      <c r="NDP1" s="262"/>
      <c r="NDQ1" s="261" t="s">
        <v>394</v>
      </c>
      <c r="NDR1" s="262"/>
      <c r="NDS1" s="261" t="s">
        <v>394</v>
      </c>
      <c r="NDT1" s="262"/>
      <c r="NDU1" s="261" t="s">
        <v>394</v>
      </c>
      <c r="NDV1" s="262"/>
      <c r="NDW1" s="261" t="s">
        <v>394</v>
      </c>
      <c r="NDX1" s="262"/>
      <c r="NDY1" s="261" t="s">
        <v>394</v>
      </c>
      <c r="NDZ1" s="262"/>
      <c r="NEA1" s="261" t="s">
        <v>394</v>
      </c>
      <c r="NEB1" s="262"/>
      <c r="NEC1" s="261" t="s">
        <v>394</v>
      </c>
      <c r="NED1" s="262"/>
      <c r="NEE1" s="261" t="s">
        <v>394</v>
      </c>
      <c r="NEF1" s="262"/>
      <c r="NEG1" s="261" t="s">
        <v>394</v>
      </c>
      <c r="NEH1" s="262"/>
      <c r="NEI1" s="261" t="s">
        <v>394</v>
      </c>
      <c r="NEJ1" s="262"/>
      <c r="NEK1" s="261" t="s">
        <v>394</v>
      </c>
      <c r="NEL1" s="262"/>
      <c r="NEM1" s="261" t="s">
        <v>394</v>
      </c>
      <c r="NEN1" s="262"/>
      <c r="NEO1" s="261" t="s">
        <v>394</v>
      </c>
      <c r="NEP1" s="262"/>
      <c r="NEQ1" s="261" t="s">
        <v>394</v>
      </c>
      <c r="NER1" s="262"/>
      <c r="NES1" s="261" t="s">
        <v>394</v>
      </c>
      <c r="NET1" s="262"/>
      <c r="NEU1" s="261" t="s">
        <v>394</v>
      </c>
      <c r="NEV1" s="262"/>
      <c r="NEW1" s="261" t="s">
        <v>394</v>
      </c>
      <c r="NEX1" s="262"/>
      <c r="NEY1" s="261" t="s">
        <v>394</v>
      </c>
      <c r="NEZ1" s="262"/>
      <c r="NFA1" s="261" t="s">
        <v>394</v>
      </c>
      <c r="NFB1" s="262"/>
      <c r="NFC1" s="261" t="s">
        <v>394</v>
      </c>
      <c r="NFD1" s="262"/>
      <c r="NFE1" s="261" t="s">
        <v>394</v>
      </c>
      <c r="NFF1" s="262"/>
      <c r="NFG1" s="261" t="s">
        <v>394</v>
      </c>
      <c r="NFH1" s="262"/>
      <c r="NFI1" s="261" t="s">
        <v>394</v>
      </c>
      <c r="NFJ1" s="262"/>
      <c r="NFK1" s="261" t="s">
        <v>394</v>
      </c>
      <c r="NFL1" s="262"/>
      <c r="NFM1" s="261" t="s">
        <v>394</v>
      </c>
      <c r="NFN1" s="262"/>
      <c r="NFO1" s="261" t="s">
        <v>394</v>
      </c>
      <c r="NFP1" s="262"/>
      <c r="NFQ1" s="261" t="s">
        <v>394</v>
      </c>
      <c r="NFR1" s="262"/>
      <c r="NFS1" s="261" t="s">
        <v>394</v>
      </c>
      <c r="NFT1" s="262"/>
      <c r="NFU1" s="261" t="s">
        <v>394</v>
      </c>
      <c r="NFV1" s="262"/>
      <c r="NFW1" s="261" t="s">
        <v>394</v>
      </c>
      <c r="NFX1" s="262"/>
      <c r="NFY1" s="261" t="s">
        <v>394</v>
      </c>
      <c r="NFZ1" s="262"/>
      <c r="NGA1" s="261" t="s">
        <v>394</v>
      </c>
      <c r="NGB1" s="262"/>
      <c r="NGC1" s="261" t="s">
        <v>394</v>
      </c>
      <c r="NGD1" s="262"/>
      <c r="NGE1" s="261" t="s">
        <v>394</v>
      </c>
      <c r="NGF1" s="262"/>
      <c r="NGG1" s="261" t="s">
        <v>394</v>
      </c>
      <c r="NGH1" s="262"/>
      <c r="NGI1" s="261" t="s">
        <v>394</v>
      </c>
      <c r="NGJ1" s="262"/>
      <c r="NGK1" s="261" t="s">
        <v>394</v>
      </c>
      <c r="NGL1" s="262"/>
      <c r="NGM1" s="261" t="s">
        <v>394</v>
      </c>
      <c r="NGN1" s="262"/>
      <c r="NGO1" s="261" t="s">
        <v>394</v>
      </c>
      <c r="NGP1" s="262"/>
      <c r="NGQ1" s="261" t="s">
        <v>394</v>
      </c>
      <c r="NGR1" s="262"/>
      <c r="NGS1" s="261" t="s">
        <v>394</v>
      </c>
      <c r="NGT1" s="262"/>
      <c r="NGU1" s="261" t="s">
        <v>394</v>
      </c>
      <c r="NGV1" s="262"/>
      <c r="NGW1" s="261" t="s">
        <v>394</v>
      </c>
      <c r="NGX1" s="262"/>
      <c r="NGY1" s="261" t="s">
        <v>394</v>
      </c>
      <c r="NGZ1" s="262"/>
      <c r="NHA1" s="261" t="s">
        <v>394</v>
      </c>
      <c r="NHB1" s="262"/>
      <c r="NHC1" s="261" t="s">
        <v>394</v>
      </c>
      <c r="NHD1" s="262"/>
      <c r="NHE1" s="261" t="s">
        <v>394</v>
      </c>
      <c r="NHF1" s="262"/>
      <c r="NHG1" s="261" t="s">
        <v>394</v>
      </c>
      <c r="NHH1" s="262"/>
      <c r="NHI1" s="261" t="s">
        <v>394</v>
      </c>
      <c r="NHJ1" s="262"/>
      <c r="NHK1" s="261" t="s">
        <v>394</v>
      </c>
      <c r="NHL1" s="262"/>
      <c r="NHM1" s="261" t="s">
        <v>394</v>
      </c>
      <c r="NHN1" s="262"/>
      <c r="NHO1" s="261" t="s">
        <v>394</v>
      </c>
      <c r="NHP1" s="262"/>
      <c r="NHQ1" s="261" t="s">
        <v>394</v>
      </c>
      <c r="NHR1" s="262"/>
      <c r="NHS1" s="261" t="s">
        <v>394</v>
      </c>
      <c r="NHT1" s="262"/>
      <c r="NHU1" s="261" t="s">
        <v>394</v>
      </c>
      <c r="NHV1" s="262"/>
      <c r="NHW1" s="261" t="s">
        <v>394</v>
      </c>
      <c r="NHX1" s="262"/>
      <c r="NHY1" s="261" t="s">
        <v>394</v>
      </c>
      <c r="NHZ1" s="262"/>
      <c r="NIA1" s="261" t="s">
        <v>394</v>
      </c>
      <c r="NIB1" s="262"/>
      <c r="NIC1" s="261" t="s">
        <v>394</v>
      </c>
      <c r="NID1" s="262"/>
      <c r="NIE1" s="261" t="s">
        <v>394</v>
      </c>
      <c r="NIF1" s="262"/>
      <c r="NIG1" s="261" t="s">
        <v>394</v>
      </c>
      <c r="NIH1" s="262"/>
      <c r="NII1" s="261" t="s">
        <v>394</v>
      </c>
      <c r="NIJ1" s="262"/>
      <c r="NIK1" s="261" t="s">
        <v>394</v>
      </c>
      <c r="NIL1" s="262"/>
      <c r="NIM1" s="261" t="s">
        <v>394</v>
      </c>
      <c r="NIN1" s="262"/>
      <c r="NIO1" s="261" t="s">
        <v>394</v>
      </c>
      <c r="NIP1" s="262"/>
      <c r="NIQ1" s="261" t="s">
        <v>394</v>
      </c>
      <c r="NIR1" s="262"/>
      <c r="NIS1" s="261" t="s">
        <v>394</v>
      </c>
      <c r="NIT1" s="262"/>
      <c r="NIU1" s="261" t="s">
        <v>394</v>
      </c>
      <c r="NIV1" s="262"/>
      <c r="NIW1" s="261" t="s">
        <v>394</v>
      </c>
      <c r="NIX1" s="262"/>
      <c r="NIY1" s="261" t="s">
        <v>394</v>
      </c>
      <c r="NIZ1" s="262"/>
      <c r="NJA1" s="261" t="s">
        <v>394</v>
      </c>
      <c r="NJB1" s="262"/>
      <c r="NJC1" s="261" t="s">
        <v>394</v>
      </c>
      <c r="NJD1" s="262"/>
      <c r="NJE1" s="261" t="s">
        <v>394</v>
      </c>
      <c r="NJF1" s="262"/>
      <c r="NJG1" s="261" t="s">
        <v>394</v>
      </c>
      <c r="NJH1" s="262"/>
      <c r="NJI1" s="261" t="s">
        <v>394</v>
      </c>
      <c r="NJJ1" s="262"/>
      <c r="NJK1" s="261" t="s">
        <v>394</v>
      </c>
      <c r="NJL1" s="262"/>
      <c r="NJM1" s="261" t="s">
        <v>394</v>
      </c>
      <c r="NJN1" s="262"/>
      <c r="NJO1" s="261" t="s">
        <v>394</v>
      </c>
      <c r="NJP1" s="262"/>
      <c r="NJQ1" s="261" t="s">
        <v>394</v>
      </c>
      <c r="NJR1" s="262"/>
      <c r="NJS1" s="261" t="s">
        <v>394</v>
      </c>
      <c r="NJT1" s="262"/>
      <c r="NJU1" s="261" t="s">
        <v>394</v>
      </c>
      <c r="NJV1" s="262"/>
      <c r="NJW1" s="261" t="s">
        <v>394</v>
      </c>
      <c r="NJX1" s="262"/>
      <c r="NJY1" s="261" t="s">
        <v>394</v>
      </c>
      <c r="NJZ1" s="262"/>
      <c r="NKA1" s="261" t="s">
        <v>394</v>
      </c>
      <c r="NKB1" s="262"/>
      <c r="NKC1" s="261" t="s">
        <v>394</v>
      </c>
      <c r="NKD1" s="262"/>
      <c r="NKE1" s="261" t="s">
        <v>394</v>
      </c>
      <c r="NKF1" s="262"/>
      <c r="NKG1" s="261" t="s">
        <v>394</v>
      </c>
      <c r="NKH1" s="262"/>
      <c r="NKI1" s="261" t="s">
        <v>394</v>
      </c>
      <c r="NKJ1" s="262"/>
      <c r="NKK1" s="261" t="s">
        <v>394</v>
      </c>
      <c r="NKL1" s="262"/>
      <c r="NKM1" s="261" t="s">
        <v>394</v>
      </c>
      <c r="NKN1" s="262"/>
      <c r="NKO1" s="261" t="s">
        <v>394</v>
      </c>
      <c r="NKP1" s="262"/>
      <c r="NKQ1" s="261" t="s">
        <v>394</v>
      </c>
      <c r="NKR1" s="262"/>
      <c r="NKS1" s="261" t="s">
        <v>394</v>
      </c>
      <c r="NKT1" s="262"/>
      <c r="NKU1" s="261" t="s">
        <v>394</v>
      </c>
      <c r="NKV1" s="262"/>
      <c r="NKW1" s="261" t="s">
        <v>394</v>
      </c>
      <c r="NKX1" s="262"/>
      <c r="NKY1" s="261" t="s">
        <v>394</v>
      </c>
      <c r="NKZ1" s="262"/>
      <c r="NLA1" s="261" t="s">
        <v>394</v>
      </c>
      <c r="NLB1" s="262"/>
      <c r="NLC1" s="261" t="s">
        <v>394</v>
      </c>
      <c r="NLD1" s="262"/>
      <c r="NLE1" s="261" t="s">
        <v>394</v>
      </c>
      <c r="NLF1" s="262"/>
      <c r="NLG1" s="261" t="s">
        <v>394</v>
      </c>
      <c r="NLH1" s="262"/>
      <c r="NLI1" s="261" t="s">
        <v>394</v>
      </c>
      <c r="NLJ1" s="262"/>
      <c r="NLK1" s="261" t="s">
        <v>394</v>
      </c>
      <c r="NLL1" s="262"/>
      <c r="NLM1" s="261" t="s">
        <v>394</v>
      </c>
      <c r="NLN1" s="262"/>
      <c r="NLO1" s="261" t="s">
        <v>394</v>
      </c>
      <c r="NLP1" s="262"/>
      <c r="NLQ1" s="261" t="s">
        <v>394</v>
      </c>
      <c r="NLR1" s="262"/>
      <c r="NLS1" s="261" t="s">
        <v>394</v>
      </c>
      <c r="NLT1" s="262"/>
      <c r="NLU1" s="261" t="s">
        <v>394</v>
      </c>
      <c r="NLV1" s="262"/>
      <c r="NLW1" s="261" t="s">
        <v>394</v>
      </c>
      <c r="NLX1" s="262"/>
      <c r="NLY1" s="261" t="s">
        <v>394</v>
      </c>
      <c r="NLZ1" s="262"/>
      <c r="NMA1" s="261" t="s">
        <v>394</v>
      </c>
      <c r="NMB1" s="262"/>
      <c r="NMC1" s="261" t="s">
        <v>394</v>
      </c>
      <c r="NMD1" s="262"/>
      <c r="NME1" s="261" t="s">
        <v>394</v>
      </c>
      <c r="NMF1" s="262"/>
      <c r="NMG1" s="261" t="s">
        <v>394</v>
      </c>
      <c r="NMH1" s="262"/>
      <c r="NMI1" s="261" t="s">
        <v>394</v>
      </c>
      <c r="NMJ1" s="262"/>
      <c r="NMK1" s="261" t="s">
        <v>394</v>
      </c>
      <c r="NML1" s="262"/>
      <c r="NMM1" s="261" t="s">
        <v>394</v>
      </c>
      <c r="NMN1" s="262"/>
      <c r="NMO1" s="261" t="s">
        <v>394</v>
      </c>
      <c r="NMP1" s="262"/>
      <c r="NMQ1" s="261" t="s">
        <v>394</v>
      </c>
      <c r="NMR1" s="262"/>
      <c r="NMS1" s="261" t="s">
        <v>394</v>
      </c>
      <c r="NMT1" s="262"/>
      <c r="NMU1" s="261" t="s">
        <v>394</v>
      </c>
      <c r="NMV1" s="262"/>
      <c r="NMW1" s="261" t="s">
        <v>394</v>
      </c>
      <c r="NMX1" s="262"/>
      <c r="NMY1" s="261" t="s">
        <v>394</v>
      </c>
      <c r="NMZ1" s="262"/>
      <c r="NNA1" s="261" t="s">
        <v>394</v>
      </c>
      <c r="NNB1" s="262"/>
      <c r="NNC1" s="261" t="s">
        <v>394</v>
      </c>
      <c r="NND1" s="262"/>
      <c r="NNE1" s="261" t="s">
        <v>394</v>
      </c>
      <c r="NNF1" s="262"/>
      <c r="NNG1" s="261" t="s">
        <v>394</v>
      </c>
      <c r="NNH1" s="262"/>
      <c r="NNI1" s="261" t="s">
        <v>394</v>
      </c>
      <c r="NNJ1" s="262"/>
      <c r="NNK1" s="261" t="s">
        <v>394</v>
      </c>
      <c r="NNL1" s="262"/>
      <c r="NNM1" s="261" t="s">
        <v>394</v>
      </c>
      <c r="NNN1" s="262"/>
      <c r="NNO1" s="261" t="s">
        <v>394</v>
      </c>
      <c r="NNP1" s="262"/>
      <c r="NNQ1" s="261" t="s">
        <v>394</v>
      </c>
      <c r="NNR1" s="262"/>
      <c r="NNS1" s="261" t="s">
        <v>394</v>
      </c>
      <c r="NNT1" s="262"/>
      <c r="NNU1" s="261" t="s">
        <v>394</v>
      </c>
      <c r="NNV1" s="262"/>
      <c r="NNW1" s="261" t="s">
        <v>394</v>
      </c>
      <c r="NNX1" s="262"/>
      <c r="NNY1" s="261" t="s">
        <v>394</v>
      </c>
      <c r="NNZ1" s="262"/>
      <c r="NOA1" s="261" t="s">
        <v>394</v>
      </c>
      <c r="NOB1" s="262"/>
      <c r="NOC1" s="261" t="s">
        <v>394</v>
      </c>
      <c r="NOD1" s="262"/>
      <c r="NOE1" s="261" t="s">
        <v>394</v>
      </c>
      <c r="NOF1" s="262"/>
      <c r="NOG1" s="261" t="s">
        <v>394</v>
      </c>
      <c r="NOH1" s="262"/>
      <c r="NOI1" s="261" t="s">
        <v>394</v>
      </c>
      <c r="NOJ1" s="262"/>
      <c r="NOK1" s="261" t="s">
        <v>394</v>
      </c>
      <c r="NOL1" s="262"/>
      <c r="NOM1" s="261" t="s">
        <v>394</v>
      </c>
      <c r="NON1" s="262"/>
      <c r="NOO1" s="261" t="s">
        <v>394</v>
      </c>
      <c r="NOP1" s="262"/>
      <c r="NOQ1" s="261" t="s">
        <v>394</v>
      </c>
      <c r="NOR1" s="262"/>
      <c r="NOS1" s="261" t="s">
        <v>394</v>
      </c>
      <c r="NOT1" s="262"/>
      <c r="NOU1" s="261" t="s">
        <v>394</v>
      </c>
      <c r="NOV1" s="262"/>
      <c r="NOW1" s="261" t="s">
        <v>394</v>
      </c>
      <c r="NOX1" s="262"/>
      <c r="NOY1" s="261" t="s">
        <v>394</v>
      </c>
      <c r="NOZ1" s="262"/>
      <c r="NPA1" s="261" t="s">
        <v>394</v>
      </c>
      <c r="NPB1" s="262"/>
      <c r="NPC1" s="261" t="s">
        <v>394</v>
      </c>
      <c r="NPD1" s="262"/>
      <c r="NPE1" s="261" t="s">
        <v>394</v>
      </c>
      <c r="NPF1" s="262"/>
      <c r="NPG1" s="261" t="s">
        <v>394</v>
      </c>
      <c r="NPH1" s="262"/>
      <c r="NPI1" s="261" t="s">
        <v>394</v>
      </c>
      <c r="NPJ1" s="262"/>
      <c r="NPK1" s="261" t="s">
        <v>394</v>
      </c>
      <c r="NPL1" s="262"/>
      <c r="NPM1" s="261" t="s">
        <v>394</v>
      </c>
      <c r="NPN1" s="262"/>
      <c r="NPO1" s="261" t="s">
        <v>394</v>
      </c>
      <c r="NPP1" s="262"/>
      <c r="NPQ1" s="261" t="s">
        <v>394</v>
      </c>
      <c r="NPR1" s="262"/>
      <c r="NPS1" s="261" t="s">
        <v>394</v>
      </c>
      <c r="NPT1" s="262"/>
      <c r="NPU1" s="261" t="s">
        <v>394</v>
      </c>
      <c r="NPV1" s="262"/>
      <c r="NPW1" s="261" t="s">
        <v>394</v>
      </c>
      <c r="NPX1" s="262"/>
      <c r="NPY1" s="261" t="s">
        <v>394</v>
      </c>
      <c r="NPZ1" s="262"/>
      <c r="NQA1" s="261" t="s">
        <v>394</v>
      </c>
      <c r="NQB1" s="262"/>
      <c r="NQC1" s="261" t="s">
        <v>394</v>
      </c>
      <c r="NQD1" s="262"/>
      <c r="NQE1" s="261" t="s">
        <v>394</v>
      </c>
      <c r="NQF1" s="262"/>
      <c r="NQG1" s="261" t="s">
        <v>394</v>
      </c>
      <c r="NQH1" s="262"/>
      <c r="NQI1" s="261" t="s">
        <v>394</v>
      </c>
      <c r="NQJ1" s="262"/>
      <c r="NQK1" s="261" t="s">
        <v>394</v>
      </c>
      <c r="NQL1" s="262"/>
      <c r="NQM1" s="261" t="s">
        <v>394</v>
      </c>
      <c r="NQN1" s="262"/>
      <c r="NQO1" s="261" t="s">
        <v>394</v>
      </c>
      <c r="NQP1" s="262"/>
      <c r="NQQ1" s="261" t="s">
        <v>394</v>
      </c>
      <c r="NQR1" s="262"/>
      <c r="NQS1" s="261" t="s">
        <v>394</v>
      </c>
      <c r="NQT1" s="262"/>
      <c r="NQU1" s="261" t="s">
        <v>394</v>
      </c>
      <c r="NQV1" s="262"/>
      <c r="NQW1" s="261" t="s">
        <v>394</v>
      </c>
      <c r="NQX1" s="262"/>
      <c r="NQY1" s="261" t="s">
        <v>394</v>
      </c>
      <c r="NQZ1" s="262"/>
      <c r="NRA1" s="261" t="s">
        <v>394</v>
      </c>
      <c r="NRB1" s="262"/>
      <c r="NRC1" s="261" t="s">
        <v>394</v>
      </c>
      <c r="NRD1" s="262"/>
      <c r="NRE1" s="261" t="s">
        <v>394</v>
      </c>
      <c r="NRF1" s="262"/>
      <c r="NRG1" s="261" t="s">
        <v>394</v>
      </c>
      <c r="NRH1" s="262"/>
      <c r="NRI1" s="261" t="s">
        <v>394</v>
      </c>
      <c r="NRJ1" s="262"/>
      <c r="NRK1" s="261" t="s">
        <v>394</v>
      </c>
      <c r="NRL1" s="262"/>
      <c r="NRM1" s="261" t="s">
        <v>394</v>
      </c>
      <c r="NRN1" s="262"/>
      <c r="NRO1" s="261" t="s">
        <v>394</v>
      </c>
      <c r="NRP1" s="262"/>
      <c r="NRQ1" s="261" t="s">
        <v>394</v>
      </c>
      <c r="NRR1" s="262"/>
      <c r="NRS1" s="261" t="s">
        <v>394</v>
      </c>
      <c r="NRT1" s="262"/>
      <c r="NRU1" s="261" t="s">
        <v>394</v>
      </c>
      <c r="NRV1" s="262"/>
      <c r="NRW1" s="261" t="s">
        <v>394</v>
      </c>
      <c r="NRX1" s="262"/>
      <c r="NRY1" s="261" t="s">
        <v>394</v>
      </c>
      <c r="NRZ1" s="262"/>
      <c r="NSA1" s="261" t="s">
        <v>394</v>
      </c>
      <c r="NSB1" s="262"/>
      <c r="NSC1" s="261" t="s">
        <v>394</v>
      </c>
      <c r="NSD1" s="262"/>
      <c r="NSE1" s="261" t="s">
        <v>394</v>
      </c>
      <c r="NSF1" s="262"/>
      <c r="NSG1" s="261" t="s">
        <v>394</v>
      </c>
      <c r="NSH1" s="262"/>
      <c r="NSI1" s="261" t="s">
        <v>394</v>
      </c>
      <c r="NSJ1" s="262"/>
      <c r="NSK1" s="261" t="s">
        <v>394</v>
      </c>
      <c r="NSL1" s="262"/>
      <c r="NSM1" s="261" t="s">
        <v>394</v>
      </c>
      <c r="NSN1" s="262"/>
      <c r="NSO1" s="261" t="s">
        <v>394</v>
      </c>
      <c r="NSP1" s="262"/>
      <c r="NSQ1" s="261" t="s">
        <v>394</v>
      </c>
      <c r="NSR1" s="262"/>
      <c r="NSS1" s="261" t="s">
        <v>394</v>
      </c>
      <c r="NST1" s="262"/>
      <c r="NSU1" s="261" t="s">
        <v>394</v>
      </c>
      <c r="NSV1" s="262"/>
      <c r="NSW1" s="261" t="s">
        <v>394</v>
      </c>
      <c r="NSX1" s="262"/>
      <c r="NSY1" s="261" t="s">
        <v>394</v>
      </c>
      <c r="NSZ1" s="262"/>
      <c r="NTA1" s="261" t="s">
        <v>394</v>
      </c>
      <c r="NTB1" s="262"/>
      <c r="NTC1" s="261" t="s">
        <v>394</v>
      </c>
      <c r="NTD1" s="262"/>
      <c r="NTE1" s="261" t="s">
        <v>394</v>
      </c>
      <c r="NTF1" s="262"/>
      <c r="NTG1" s="261" t="s">
        <v>394</v>
      </c>
      <c r="NTH1" s="262"/>
      <c r="NTI1" s="261" t="s">
        <v>394</v>
      </c>
      <c r="NTJ1" s="262"/>
      <c r="NTK1" s="261" t="s">
        <v>394</v>
      </c>
      <c r="NTL1" s="262"/>
      <c r="NTM1" s="261" t="s">
        <v>394</v>
      </c>
      <c r="NTN1" s="262"/>
      <c r="NTO1" s="261" t="s">
        <v>394</v>
      </c>
      <c r="NTP1" s="262"/>
      <c r="NTQ1" s="261" t="s">
        <v>394</v>
      </c>
      <c r="NTR1" s="262"/>
      <c r="NTS1" s="261" t="s">
        <v>394</v>
      </c>
      <c r="NTT1" s="262"/>
      <c r="NTU1" s="261" t="s">
        <v>394</v>
      </c>
      <c r="NTV1" s="262"/>
      <c r="NTW1" s="261" t="s">
        <v>394</v>
      </c>
      <c r="NTX1" s="262"/>
      <c r="NTY1" s="261" t="s">
        <v>394</v>
      </c>
      <c r="NTZ1" s="262"/>
      <c r="NUA1" s="261" t="s">
        <v>394</v>
      </c>
      <c r="NUB1" s="262"/>
      <c r="NUC1" s="261" t="s">
        <v>394</v>
      </c>
      <c r="NUD1" s="262"/>
      <c r="NUE1" s="261" t="s">
        <v>394</v>
      </c>
      <c r="NUF1" s="262"/>
      <c r="NUG1" s="261" t="s">
        <v>394</v>
      </c>
      <c r="NUH1" s="262"/>
      <c r="NUI1" s="261" t="s">
        <v>394</v>
      </c>
      <c r="NUJ1" s="262"/>
      <c r="NUK1" s="261" t="s">
        <v>394</v>
      </c>
      <c r="NUL1" s="262"/>
      <c r="NUM1" s="261" t="s">
        <v>394</v>
      </c>
      <c r="NUN1" s="262"/>
      <c r="NUO1" s="261" t="s">
        <v>394</v>
      </c>
      <c r="NUP1" s="262"/>
      <c r="NUQ1" s="261" t="s">
        <v>394</v>
      </c>
      <c r="NUR1" s="262"/>
      <c r="NUS1" s="261" t="s">
        <v>394</v>
      </c>
      <c r="NUT1" s="262"/>
      <c r="NUU1" s="261" t="s">
        <v>394</v>
      </c>
      <c r="NUV1" s="262"/>
      <c r="NUW1" s="261" t="s">
        <v>394</v>
      </c>
      <c r="NUX1" s="262"/>
      <c r="NUY1" s="261" t="s">
        <v>394</v>
      </c>
      <c r="NUZ1" s="262"/>
      <c r="NVA1" s="261" t="s">
        <v>394</v>
      </c>
      <c r="NVB1" s="262"/>
      <c r="NVC1" s="261" t="s">
        <v>394</v>
      </c>
      <c r="NVD1" s="262"/>
      <c r="NVE1" s="261" t="s">
        <v>394</v>
      </c>
      <c r="NVF1" s="262"/>
      <c r="NVG1" s="261" t="s">
        <v>394</v>
      </c>
      <c r="NVH1" s="262"/>
      <c r="NVI1" s="261" t="s">
        <v>394</v>
      </c>
      <c r="NVJ1" s="262"/>
      <c r="NVK1" s="261" t="s">
        <v>394</v>
      </c>
      <c r="NVL1" s="262"/>
      <c r="NVM1" s="261" t="s">
        <v>394</v>
      </c>
      <c r="NVN1" s="262"/>
      <c r="NVO1" s="261" t="s">
        <v>394</v>
      </c>
      <c r="NVP1" s="262"/>
      <c r="NVQ1" s="261" t="s">
        <v>394</v>
      </c>
      <c r="NVR1" s="262"/>
      <c r="NVS1" s="261" t="s">
        <v>394</v>
      </c>
      <c r="NVT1" s="262"/>
      <c r="NVU1" s="261" t="s">
        <v>394</v>
      </c>
      <c r="NVV1" s="262"/>
      <c r="NVW1" s="261" t="s">
        <v>394</v>
      </c>
      <c r="NVX1" s="262"/>
      <c r="NVY1" s="261" t="s">
        <v>394</v>
      </c>
      <c r="NVZ1" s="262"/>
      <c r="NWA1" s="261" t="s">
        <v>394</v>
      </c>
      <c r="NWB1" s="262"/>
      <c r="NWC1" s="261" t="s">
        <v>394</v>
      </c>
      <c r="NWD1" s="262"/>
      <c r="NWE1" s="261" t="s">
        <v>394</v>
      </c>
      <c r="NWF1" s="262"/>
      <c r="NWG1" s="261" t="s">
        <v>394</v>
      </c>
      <c r="NWH1" s="262"/>
      <c r="NWI1" s="261" t="s">
        <v>394</v>
      </c>
      <c r="NWJ1" s="262"/>
      <c r="NWK1" s="261" t="s">
        <v>394</v>
      </c>
      <c r="NWL1" s="262"/>
      <c r="NWM1" s="261" t="s">
        <v>394</v>
      </c>
      <c r="NWN1" s="262"/>
      <c r="NWO1" s="261" t="s">
        <v>394</v>
      </c>
      <c r="NWP1" s="262"/>
      <c r="NWQ1" s="261" t="s">
        <v>394</v>
      </c>
      <c r="NWR1" s="262"/>
      <c r="NWS1" s="261" t="s">
        <v>394</v>
      </c>
      <c r="NWT1" s="262"/>
      <c r="NWU1" s="261" t="s">
        <v>394</v>
      </c>
      <c r="NWV1" s="262"/>
      <c r="NWW1" s="261" t="s">
        <v>394</v>
      </c>
      <c r="NWX1" s="262"/>
      <c r="NWY1" s="261" t="s">
        <v>394</v>
      </c>
      <c r="NWZ1" s="262"/>
      <c r="NXA1" s="261" t="s">
        <v>394</v>
      </c>
      <c r="NXB1" s="262"/>
      <c r="NXC1" s="261" t="s">
        <v>394</v>
      </c>
      <c r="NXD1" s="262"/>
      <c r="NXE1" s="261" t="s">
        <v>394</v>
      </c>
      <c r="NXF1" s="262"/>
      <c r="NXG1" s="261" t="s">
        <v>394</v>
      </c>
      <c r="NXH1" s="262"/>
      <c r="NXI1" s="261" t="s">
        <v>394</v>
      </c>
      <c r="NXJ1" s="262"/>
      <c r="NXK1" s="261" t="s">
        <v>394</v>
      </c>
      <c r="NXL1" s="262"/>
      <c r="NXM1" s="261" t="s">
        <v>394</v>
      </c>
      <c r="NXN1" s="262"/>
      <c r="NXO1" s="261" t="s">
        <v>394</v>
      </c>
      <c r="NXP1" s="262"/>
      <c r="NXQ1" s="261" t="s">
        <v>394</v>
      </c>
      <c r="NXR1" s="262"/>
      <c r="NXS1" s="261" t="s">
        <v>394</v>
      </c>
      <c r="NXT1" s="262"/>
      <c r="NXU1" s="261" t="s">
        <v>394</v>
      </c>
      <c r="NXV1" s="262"/>
      <c r="NXW1" s="261" t="s">
        <v>394</v>
      </c>
      <c r="NXX1" s="262"/>
      <c r="NXY1" s="261" t="s">
        <v>394</v>
      </c>
      <c r="NXZ1" s="262"/>
      <c r="NYA1" s="261" t="s">
        <v>394</v>
      </c>
      <c r="NYB1" s="262"/>
      <c r="NYC1" s="261" t="s">
        <v>394</v>
      </c>
      <c r="NYD1" s="262"/>
      <c r="NYE1" s="261" t="s">
        <v>394</v>
      </c>
      <c r="NYF1" s="262"/>
      <c r="NYG1" s="261" t="s">
        <v>394</v>
      </c>
      <c r="NYH1" s="262"/>
      <c r="NYI1" s="261" t="s">
        <v>394</v>
      </c>
      <c r="NYJ1" s="262"/>
      <c r="NYK1" s="261" t="s">
        <v>394</v>
      </c>
      <c r="NYL1" s="262"/>
      <c r="NYM1" s="261" t="s">
        <v>394</v>
      </c>
      <c r="NYN1" s="262"/>
      <c r="NYO1" s="261" t="s">
        <v>394</v>
      </c>
      <c r="NYP1" s="262"/>
      <c r="NYQ1" s="261" t="s">
        <v>394</v>
      </c>
      <c r="NYR1" s="262"/>
      <c r="NYS1" s="261" t="s">
        <v>394</v>
      </c>
      <c r="NYT1" s="262"/>
      <c r="NYU1" s="261" t="s">
        <v>394</v>
      </c>
      <c r="NYV1" s="262"/>
      <c r="NYW1" s="261" t="s">
        <v>394</v>
      </c>
      <c r="NYX1" s="262"/>
      <c r="NYY1" s="261" t="s">
        <v>394</v>
      </c>
      <c r="NYZ1" s="262"/>
      <c r="NZA1" s="261" t="s">
        <v>394</v>
      </c>
      <c r="NZB1" s="262"/>
      <c r="NZC1" s="261" t="s">
        <v>394</v>
      </c>
      <c r="NZD1" s="262"/>
      <c r="NZE1" s="261" t="s">
        <v>394</v>
      </c>
      <c r="NZF1" s="262"/>
      <c r="NZG1" s="261" t="s">
        <v>394</v>
      </c>
      <c r="NZH1" s="262"/>
      <c r="NZI1" s="261" t="s">
        <v>394</v>
      </c>
      <c r="NZJ1" s="262"/>
      <c r="NZK1" s="261" t="s">
        <v>394</v>
      </c>
      <c r="NZL1" s="262"/>
      <c r="NZM1" s="261" t="s">
        <v>394</v>
      </c>
      <c r="NZN1" s="262"/>
      <c r="NZO1" s="261" t="s">
        <v>394</v>
      </c>
      <c r="NZP1" s="262"/>
      <c r="NZQ1" s="261" t="s">
        <v>394</v>
      </c>
      <c r="NZR1" s="262"/>
      <c r="NZS1" s="261" t="s">
        <v>394</v>
      </c>
      <c r="NZT1" s="262"/>
      <c r="NZU1" s="261" t="s">
        <v>394</v>
      </c>
      <c r="NZV1" s="262"/>
      <c r="NZW1" s="261" t="s">
        <v>394</v>
      </c>
      <c r="NZX1" s="262"/>
      <c r="NZY1" s="261" t="s">
        <v>394</v>
      </c>
      <c r="NZZ1" s="262"/>
      <c r="OAA1" s="261" t="s">
        <v>394</v>
      </c>
      <c r="OAB1" s="262"/>
      <c r="OAC1" s="261" t="s">
        <v>394</v>
      </c>
      <c r="OAD1" s="262"/>
      <c r="OAE1" s="261" t="s">
        <v>394</v>
      </c>
      <c r="OAF1" s="262"/>
      <c r="OAG1" s="261" t="s">
        <v>394</v>
      </c>
      <c r="OAH1" s="262"/>
      <c r="OAI1" s="261" t="s">
        <v>394</v>
      </c>
      <c r="OAJ1" s="262"/>
      <c r="OAK1" s="261" t="s">
        <v>394</v>
      </c>
      <c r="OAL1" s="262"/>
      <c r="OAM1" s="261" t="s">
        <v>394</v>
      </c>
      <c r="OAN1" s="262"/>
      <c r="OAO1" s="261" t="s">
        <v>394</v>
      </c>
      <c r="OAP1" s="262"/>
      <c r="OAQ1" s="261" t="s">
        <v>394</v>
      </c>
      <c r="OAR1" s="262"/>
      <c r="OAS1" s="261" t="s">
        <v>394</v>
      </c>
      <c r="OAT1" s="262"/>
      <c r="OAU1" s="261" t="s">
        <v>394</v>
      </c>
      <c r="OAV1" s="262"/>
      <c r="OAW1" s="261" t="s">
        <v>394</v>
      </c>
      <c r="OAX1" s="262"/>
      <c r="OAY1" s="261" t="s">
        <v>394</v>
      </c>
      <c r="OAZ1" s="262"/>
      <c r="OBA1" s="261" t="s">
        <v>394</v>
      </c>
      <c r="OBB1" s="262"/>
      <c r="OBC1" s="261" t="s">
        <v>394</v>
      </c>
      <c r="OBD1" s="262"/>
      <c r="OBE1" s="261" t="s">
        <v>394</v>
      </c>
      <c r="OBF1" s="262"/>
      <c r="OBG1" s="261" t="s">
        <v>394</v>
      </c>
      <c r="OBH1" s="262"/>
      <c r="OBI1" s="261" t="s">
        <v>394</v>
      </c>
      <c r="OBJ1" s="262"/>
      <c r="OBK1" s="261" t="s">
        <v>394</v>
      </c>
      <c r="OBL1" s="262"/>
      <c r="OBM1" s="261" t="s">
        <v>394</v>
      </c>
      <c r="OBN1" s="262"/>
      <c r="OBO1" s="261" t="s">
        <v>394</v>
      </c>
      <c r="OBP1" s="262"/>
      <c r="OBQ1" s="261" t="s">
        <v>394</v>
      </c>
      <c r="OBR1" s="262"/>
      <c r="OBS1" s="261" t="s">
        <v>394</v>
      </c>
      <c r="OBT1" s="262"/>
      <c r="OBU1" s="261" t="s">
        <v>394</v>
      </c>
      <c r="OBV1" s="262"/>
      <c r="OBW1" s="261" t="s">
        <v>394</v>
      </c>
      <c r="OBX1" s="262"/>
      <c r="OBY1" s="261" t="s">
        <v>394</v>
      </c>
      <c r="OBZ1" s="262"/>
      <c r="OCA1" s="261" t="s">
        <v>394</v>
      </c>
      <c r="OCB1" s="262"/>
      <c r="OCC1" s="261" t="s">
        <v>394</v>
      </c>
      <c r="OCD1" s="262"/>
      <c r="OCE1" s="261" t="s">
        <v>394</v>
      </c>
      <c r="OCF1" s="262"/>
      <c r="OCG1" s="261" t="s">
        <v>394</v>
      </c>
      <c r="OCH1" s="262"/>
      <c r="OCI1" s="261" t="s">
        <v>394</v>
      </c>
      <c r="OCJ1" s="262"/>
      <c r="OCK1" s="261" t="s">
        <v>394</v>
      </c>
      <c r="OCL1" s="262"/>
      <c r="OCM1" s="261" t="s">
        <v>394</v>
      </c>
      <c r="OCN1" s="262"/>
      <c r="OCO1" s="261" t="s">
        <v>394</v>
      </c>
      <c r="OCP1" s="262"/>
      <c r="OCQ1" s="261" t="s">
        <v>394</v>
      </c>
      <c r="OCR1" s="262"/>
      <c r="OCS1" s="261" t="s">
        <v>394</v>
      </c>
      <c r="OCT1" s="262"/>
      <c r="OCU1" s="261" t="s">
        <v>394</v>
      </c>
      <c r="OCV1" s="262"/>
      <c r="OCW1" s="261" t="s">
        <v>394</v>
      </c>
      <c r="OCX1" s="262"/>
      <c r="OCY1" s="261" t="s">
        <v>394</v>
      </c>
      <c r="OCZ1" s="262"/>
      <c r="ODA1" s="261" t="s">
        <v>394</v>
      </c>
      <c r="ODB1" s="262"/>
      <c r="ODC1" s="261" t="s">
        <v>394</v>
      </c>
      <c r="ODD1" s="262"/>
      <c r="ODE1" s="261" t="s">
        <v>394</v>
      </c>
      <c r="ODF1" s="262"/>
      <c r="ODG1" s="261" t="s">
        <v>394</v>
      </c>
      <c r="ODH1" s="262"/>
      <c r="ODI1" s="261" t="s">
        <v>394</v>
      </c>
      <c r="ODJ1" s="262"/>
      <c r="ODK1" s="261" t="s">
        <v>394</v>
      </c>
      <c r="ODL1" s="262"/>
      <c r="ODM1" s="261" t="s">
        <v>394</v>
      </c>
      <c r="ODN1" s="262"/>
      <c r="ODO1" s="261" t="s">
        <v>394</v>
      </c>
      <c r="ODP1" s="262"/>
      <c r="ODQ1" s="261" t="s">
        <v>394</v>
      </c>
      <c r="ODR1" s="262"/>
      <c r="ODS1" s="261" t="s">
        <v>394</v>
      </c>
      <c r="ODT1" s="262"/>
      <c r="ODU1" s="261" t="s">
        <v>394</v>
      </c>
      <c r="ODV1" s="262"/>
      <c r="ODW1" s="261" t="s">
        <v>394</v>
      </c>
      <c r="ODX1" s="262"/>
      <c r="ODY1" s="261" t="s">
        <v>394</v>
      </c>
      <c r="ODZ1" s="262"/>
      <c r="OEA1" s="261" t="s">
        <v>394</v>
      </c>
      <c r="OEB1" s="262"/>
      <c r="OEC1" s="261" t="s">
        <v>394</v>
      </c>
      <c r="OED1" s="262"/>
      <c r="OEE1" s="261" t="s">
        <v>394</v>
      </c>
      <c r="OEF1" s="262"/>
      <c r="OEG1" s="261" t="s">
        <v>394</v>
      </c>
      <c r="OEH1" s="262"/>
      <c r="OEI1" s="261" t="s">
        <v>394</v>
      </c>
      <c r="OEJ1" s="262"/>
      <c r="OEK1" s="261" t="s">
        <v>394</v>
      </c>
      <c r="OEL1" s="262"/>
      <c r="OEM1" s="261" t="s">
        <v>394</v>
      </c>
      <c r="OEN1" s="262"/>
      <c r="OEO1" s="261" t="s">
        <v>394</v>
      </c>
      <c r="OEP1" s="262"/>
      <c r="OEQ1" s="261" t="s">
        <v>394</v>
      </c>
      <c r="OER1" s="262"/>
      <c r="OES1" s="261" t="s">
        <v>394</v>
      </c>
      <c r="OET1" s="262"/>
      <c r="OEU1" s="261" t="s">
        <v>394</v>
      </c>
      <c r="OEV1" s="262"/>
      <c r="OEW1" s="261" t="s">
        <v>394</v>
      </c>
      <c r="OEX1" s="262"/>
      <c r="OEY1" s="261" t="s">
        <v>394</v>
      </c>
      <c r="OEZ1" s="262"/>
      <c r="OFA1" s="261" t="s">
        <v>394</v>
      </c>
      <c r="OFB1" s="262"/>
      <c r="OFC1" s="261" t="s">
        <v>394</v>
      </c>
      <c r="OFD1" s="262"/>
      <c r="OFE1" s="261" t="s">
        <v>394</v>
      </c>
      <c r="OFF1" s="262"/>
      <c r="OFG1" s="261" t="s">
        <v>394</v>
      </c>
      <c r="OFH1" s="262"/>
      <c r="OFI1" s="261" t="s">
        <v>394</v>
      </c>
      <c r="OFJ1" s="262"/>
      <c r="OFK1" s="261" t="s">
        <v>394</v>
      </c>
      <c r="OFL1" s="262"/>
      <c r="OFM1" s="261" t="s">
        <v>394</v>
      </c>
      <c r="OFN1" s="262"/>
      <c r="OFO1" s="261" t="s">
        <v>394</v>
      </c>
      <c r="OFP1" s="262"/>
      <c r="OFQ1" s="261" t="s">
        <v>394</v>
      </c>
      <c r="OFR1" s="262"/>
      <c r="OFS1" s="261" t="s">
        <v>394</v>
      </c>
      <c r="OFT1" s="262"/>
      <c r="OFU1" s="261" t="s">
        <v>394</v>
      </c>
      <c r="OFV1" s="262"/>
      <c r="OFW1" s="261" t="s">
        <v>394</v>
      </c>
      <c r="OFX1" s="262"/>
      <c r="OFY1" s="261" t="s">
        <v>394</v>
      </c>
      <c r="OFZ1" s="262"/>
      <c r="OGA1" s="261" t="s">
        <v>394</v>
      </c>
      <c r="OGB1" s="262"/>
      <c r="OGC1" s="261" t="s">
        <v>394</v>
      </c>
      <c r="OGD1" s="262"/>
      <c r="OGE1" s="261" t="s">
        <v>394</v>
      </c>
      <c r="OGF1" s="262"/>
      <c r="OGG1" s="261" t="s">
        <v>394</v>
      </c>
      <c r="OGH1" s="262"/>
      <c r="OGI1" s="261" t="s">
        <v>394</v>
      </c>
      <c r="OGJ1" s="262"/>
      <c r="OGK1" s="261" t="s">
        <v>394</v>
      </c>
      <c r="OGL1" s="262"/>
      <c r="OGM1" s="261" t="s">
        <v>394</v>
      </c>
      <c r="OGN1" s="262"/>
      <c r="OGO1" s="261" t="s">
        <v>394</v>
      </c>
      <c r="OGP1" s="262"/>
      <c r="OGQ1" s="261" t="s">
        <v>394</v>
      </c>
      <c r="OGR1" s="262"/>
      <c r="OGS1" s="261" t="s">
        <v>394</v>
      </c>
      <c r="OGT1" s="262"/>
      <c r="OGU1" s="261" t="s">
        <v>394</v>
      </c>
      <c r="OGV1" s="262"/>
      <c r="OGW1" s="261" t="s">
        <v>394</v>
      </c>
      <c r="OGX1" s="262"/>
      <c r="OGY1" s="261" t="s">
        <v>394</v>
      </c>
      <c r="OGZ1" s="262"/>
      <c r="OHA1" s="261" t="s">
        <v>394</v>
      </c>
      <c r="OHB1" s="262"/>
      <c r="OHC1" s="261" t="s">
        <v>394</v>
      </c>
      <c r="OHD1" s="262"/>
      <c r="OHE1" s="261" t="s">
        <v>394</v>
      </c>
      <c r="OHF1" s="262"/>
      <c r="OHG1" s="261" t="s">
        <v>394</v>
      </c>
      <c r="OHH1" s="262"/>
      <c r="OHI1" s="261" t="s">
        <v>394</v>
      </c>
      <c r="OHJ1" s="262"/>
      <c r="OHK1" s="261" t="s">
        <v>394</v>
      </c>
      <c r="OHL1" s="262"/>
      <c r="OHM1" s="261" t="s">
        <v>394</v>
      </c>
      <c r="OHN1" s="262"/>
      <c r="OHO1" s="261" t="s">
        <v>394</v>
      </c>
      <c r="OHP1" s="262"/>
      <c r="OHQ1" s="261" t="s">
        <v>394</v>
      </c>
      <c r="OHR1" s="262"/>
      <c r="OHS1" s="261" t="s">
        <v>394</v>
      </c>
      <c r="OHT1" s="262"/>
      <c r="OHU1" s="261" t="s">
        <v>394</v>
      </c>
      <c r="OHV1" s="262"/>
      <c r="OHW1" s="261" t="s">
        <v>394</v>
      </c>
      <c r="OHX1" s="262"/>
      <c r="OHY1" s="261" t="s">
        <v>394</v>
      </c>
      <c r="OHZ1" s="262"/>
      <c r="OIA1" s="261" t="s">
        <v>394</v>
      </c>
      <c r="OIB1" s="262"/>
      <c r="OIC1" s="261" t="s">
        <v>394</v>
      </c>
      <c r="OID1" s="262"/>
      <c r="OIE1" s="261" t="s">
        <v>394</v>
      </c>
      <c r="OIF1" s="262"/>
      <c r="OIG1" s="261" t="s">
        <v>394</v>
      </c>
      <c r="OIH1" s="262"/>
      <c r="OII1" s="261" t="s">
        <v>394</v>
      </c>
      <c r="OIJ1" s="262"/>
      <c r="OIK1" s="261" t="s">
        <v>394</v>
      </c>
      <c r="OIL1" s="262"/>
      <c r="OIM1" s="261" t="s">
        <v>394</v>
      </c>
      <c r="OIN1" s="262"/>
      <c r="OIO1" s="261" t="s">
        <v>394</v>
      </c>
      <c r="OIP1" s="262"/>
      <c r="OIQ1" s="261" t="s">
        <v>394</v>
      </c>
      <c r="OIR1" s="262"/>
      <c r="OIS1" s="261" t="s">
        <v>394</v>
      </c>
      <c r="OIT1" s="262"/>
      <c r="OIU1" s="261" t="s">
        <v>394</v>
      </c>
      <c r="OIV1" s="262"/>
      <c r="OIW1" s="261" t="s">
        <v>394</v>
      </c>
      <c r="OIX1" s="262"/>
      <c r="OIY1" s="261" t="s">
        <v>394</v>
      </c>
      <c r="OIZ1" s="262"/>
      <c r="OJA1" s="261" t="s">
        <v>394</v>
      </c>
      <c r="OJB1" s="262"/>
      <c r="OJC1" s="261" t="s">
        <v>394</v>
      </c>
      <c r="OJD1" s="262"/>
      <c r="OJE1" s="261" t="s">
        <v>394</v>
      </c>
      <c r="OJF1" s="262"/>
      <c r="OJG1" s="261" t="s">
        <v>394</v>
      </c>
      <c r="OJH1" s="262"/>
      <c r="OJI1" s="261" t="s">
        <v>394</v>
      </c>
      <c r="OJJ1" s="262"/>
      <c r="OJK1" s="261" t="s">
        <v>394</v>
      </c>
      <c r="OJL1" s="262"/>
      <c r="OJM1" s="261" t="s">
        <v>394</v>
      </c>
      <c r="OJN1" s="262"/>
      <c r="OJO1" s="261" t="s">
        <v>394</v>
      </c>
      <c r="OJP1" s="262"/>
      <c r="OJQ1" s="261" t="s">
        <v>394</v>
      </c>
      <c r="OJR1" s="262"/>
      <c r="OJS1" s="261" t="s">
        <v>394</v>
      </c>
      <c r="OJT1" s="262"/>
      <c r="OJU1" s="261" t="s">
        <v>394</v>
      </c>
      <c r="OJV1" s="262"/>
      <c r="OJW1" s="261" t="s">
        <v>394</v>
      </c>
      <c r="OJX1" s="262"/>
      <c r="OJY1" s="261" t="s">
        <v>394</v>
      </c>
      <c r="OJZ1" s="262"/>
      <c r="OKA1" s="261" t="s">
        <v>394</v>
      </c>
      <c r="OKB1" s="262"/>
      <c r="OKC1" s="261" t="s">
        <v>394</v>
      </c>
      <c r="OKD1" s="262"/>
      <c r="OKE1" s="261" t="s">
        <v>394</v>
      </c>
      <c r="OKF1" s="262"/>
      <c r="OKG1" s="261" t="s">
        <v>394</v>
      </c>
      <c r="OKH1" s="262"/>
      <c r="OKI1" s="261" t="s">
        <v>394</v>
      </c>
      <c r="OKJ1" s="262"/>
      <c r="OKK1" s="261" t="s">
        <v>394</v>
      </c>
      <c r="OKL1" s="262"/>
      <c r="OKM1" s="261" t="s">
        <v>394</v>
      </c>
      <c r="OKN1" s="262"/>
      <c r="OKO1" s="261" t="s">
        <v>394</v>
      </c>
      <c r="OKP1" s="262"/>
      <c r="OKQ1" s="261" t="s">
        <v>394</v>
      </c>
      <c r="OKR1" s="262"/>
      <c r="OKS1" s="261" t="s">
        <v>394</v>
      </c>
      <c r="OKT1" s="262"/>
      <c r="OKU1" s="261" t="s">
        <v>394</v>
      </c>
      <c r="OKV1" s="262"/>
      <c r="OKW1" s="261" t="s">
        <v>394</v>
      </c>
      <c r="OKX1" s="262"/>
      <c r="OKY1" s="261" t="s">
        <v>394</v>
      </c>
      <c r="OKZ1" s="262"/>
      <c r="OLA1" s="261" t="s">
        <v>394</v>
      </c>
      <c r="OLB1" s="262"/>
      <c r="OLC1" s="261" t="s">
        <v>394</v>
      </c>
      <c r="OLD1" s="262"/>
      <c r="OLE1" s="261" t="s">
        <v>394</v>
      </c>
      <c r="OLF1" s="262"/>
      <c r="OLG1" s="261" t="s">
        <v>394</v>
      </c>
      <c r="OLH1" s="262"/>
      <c r="OLI1" s="261" t="s">
        <v>394</v>
      </c>
      <c r="OLJ1" s="262"/>
      <c r="OLK1" s="261" t="s">
        <v>394</v>
      </c>
      <c r="OLL1" s="262"/>
      <c r="OLM1" s="261" t="s">
        <v>394</v>
      </c>
      <c r="OLN1" s="262"/>
      <c r="OLO1" s="261" t="s">
        <v>394</v>
      </c>
      <c r="OLP1" s="262"/>
      <c r="OLQ1" s="261" t="s">
        <v>394</v>
      </c>
      <c r="OLR1" s="262"/>
      <c r="OLS1" s="261" t="s">
        <v>394</v>
      </c>
      <c r="OLT1" s="262"/>
      <c r="OLU1" s="261" t="s">
        <v>394</v>
      </c>
      <c r="OLV1" s="262"/>
      <c r="OLW1" s="261" t="s">
        <v>394</v>
      </c>
      <c r="OLX1" s="262"/>
      <c r="OLY1" s="261" t="s">
        <v>394</v>
      </c>
      <c r="OLZ1" s="262"/>
      <c r="OMA1" s="261" t="s">
        <v>394</v>
      </c>
      <c r="OMB1" s="262"/>
      <c r="OMC1" s="261" t="s">
        <v>394</v>
      </c>
      <c r="OMD1" s="262"/>
      <c r="OME1" s="261" t="s">
        <v>394</v>
      </c>
      <c r="OMF1" s="262"/>
      <c r="OMG1" s="261" t="s">
        <v>394</v>
      </c>
      <c r="OMH1" s="262"/>
      <c r="OMI1" s="261" t="s">
        <v>394</v>
      </c>
      <c r="OMJ1" s="262"/>
      <c r="OMK1" s="261" t="s">
        <v>394</v>
      </c>
      <c r="OML1" s="262"/>
      <c r="OMM1" s="261" t="s">
        <v>394</v>
      </c>
      <c r="OMN1" s="262"/>
      <c r="OMO1" s="261" t="s">
        <v>394</v>
      </c>
      <c r="OMP1" s="262"/>
      <c r="OMQ1" s="261" t="s">
        <v>394</v>
      </c>
      <c r="OMR1" s="262"/>
      <c r="OMS1" s="261" t="s">
        <v>394</v>
      </c>
      <c r="OMT1" s="262"/>
      <c r="OMU1" s="261" t="s">
        <v>394</v>
      </c>
      <c r="OMV1" s="262"/>
      <c r="OMW1" s="261" t="s">
        <v>394</v>
      </c>
      <c r="OMX1" s="262"/>
      <c r="OMY1" s="261" t="s">
        <v>394</v>
      </c>
      <c r="OMZ1" s="262"/>
      <c r="ONA1" s="261" t="s">
        <v>394</v>
      </c>
      <c r="ONB1" s="262"/>
      <c r="ONC1" s="261" t="s">
        <v>394</v>
      </c>
      <c r="OND1" s="262"/>
      <c r="ONE1" s="261" t="s">
        <v>394</v>
      </c>
      <c r="ONF1" s="262"/>
      <c r="ONG1" s="261" t="s">
        <v>394</v>
      </c>
      <c r="ONH1" s="262"/>
      <c r="ONI1" s="261" t="s">
        <v>394</v>
      </c>
      <c r="ONJ1" s="262"/>
      <c r="ONK1" s="261" t="s">
        <v>394</v>
      </c>
      <c r="ONL1" s="262"/>
      <c r="ONM1" s="261" t="s">
        <v>394</v>
      </c>
      <c r="ONN1" s="262"/>
      <c r="ONO1" s="261" t="s">
        <v>394</v>
      </c>
      <c r="ONP1" s="262"/>
      <c r="ONQ1" s="261" t="s">
        <v>394</v>
      </c>
      <c r="ONR1" s="262"/>
      <c r="ONS1" s="261" t="s">
        <v>394</v>
      </c>
      <c r="ONT1" s="262"/>
      <c r="ONU1" s="261" t="s">
        <v>394</v>
      </c>
      <c r="ONV1" s="262"/>
      <c r="ONW1" s="261" t="s">
        <v>394</v>
      </c>
      <c r="ONX1" s="262"/>
      <c r="ONY1" s="261" t="s">
        <v>394</v>
      </c>
      <c r="ONZ1" s="262"/>
      <c r="OOA1" s="261" t="s">
        <v>394</v>
      </c>
      <c r="OOB1" s="262"/>
      <c r="OOC1" s="261" t="s">
        <v>394</v>
      </c>
      <c r="OOD1" s="262"/>
      <c r="OOE1" s="261" t="s">
        <v>394</v>
      </c>
      <c r="OOF1" s="262"/>
      <c r="OOG1" s="261" t="s">
        <v>394</v>
      </c>
      <c r="OOH1" s="262"/>
      <c r="OOI1" s="261" t="s">
        <v>394</v>
      </c>
      <c r="OOJ1" s="262"/>
      <c r="OOK1" s="261" t="s">
        <v>394</v>
      </c>
      <c r="OOL1" s="262"/>
      <c r="OOM1" s="261" t="s">
        <v>394</v>
      </c>
      <c r="OON1" s="262"/>
      <c r="OOO1" s="261" t="s">
        <v>394</v>
      </c>
      <c r="OOP1" s="262"/>
      <c r="OOQ1" s="261" t="s">
        <v>394</v>
      </c>
      <c r="OOR1" s="262"/>
      <c r="OOS1" s="261" t="s">
        <v>394</v>
      </c>
      <c r="OOT1" s="262"/>
      <c r="OOU1" s="261" t="s">
        <v>394</v>
      </c>
      <c r="OOV1" s="262"/>
      <c r="OOW1" s="261" t="s">
        <v>394</v>
      </c>
      <c r="OOX1" s="262"/>
      <c r="OOY1" s="261" t="s">
        <v>394</v>
      </c>
      <c r="OOZ1" s="262"/>
      <c r="OPA1" s="261" t="s">
        <v>394</v>
      </c>
      <c r="OPB1" s="262"/>
      <c r="OPC1" s="261" t="s">
        <v>394</v>
      </c>
      <c r="OPD1" s="262"/>
      <c r="OPE1" s="261" t="s">
        <v>394</v>
      </c>
      <c r="OPF1" s="262"/>
      <c r="OPG1" s="261" t="s">
        <v>394</v>
      </c>
      <c r="OPH1" s="262"/>
      <c r="OPI1" s="261" t="s">
        <v>394</v>
      </c>
      <c r="OPJ1" s="262"/>
      <c r="OPK1" s="261" t="s">
        <v>394</v>
      </c>
      <c r="OPL1" s="262"/>
      <c r="OPM1" s="261" t="s">
        <v>394</v>
      </c>
      <c r="OPN1" s="262"/>
      <c r="OPO1" s="261" t="s">
        <v>394</v>
      </c>
      <c r="OPP1" s="262"/>
      <c r="OPQ1" s="261" t="s">
        <v>394</v>
      </c>
      <c r="OPR1" s="262"/>
      <c r="OPS1" s="261" t="s">
        <v>394</v>
      </c>
      <c r="OPT1" s="262"/>
      <c r="OPU1" s="261" t="s">
        <v>394</v>
      </c>
      <c r="OPV1" s="262"/>
      <c r="OPW1" s="261" t="s">
        <v>394</v>
      </c>
      <c r="OPX1" s="262"/>
      <c r="OPY1" s="261" t="s">
        <v>394</v>
      </c>
      <c r="OPZ1" s="262"/>
      <c r="OQA1" s="261" t="s">
        <v>394</v>
      </c>
      <c r="OQB1" s="262"/>
      <c r="OQC1" s="261" t="s">
        <v>394</v>
      </c>
      <c r="OQD1" s="262"/>
      <c r="OQE1" s="261" t="s">
        <v>394</v>
      </c>
      <c r="OQF1" s="262"/>
      <c r="OQG1" s="261" t="s">
        <v>394</v>
      </c>
      <c r="OQH1" s="262"/>
      <c r="OQI1" s="261" t="s">
        <v>394</v>
      </c>
      <c r="OQJ1" s="262"/>
      <c r="OQK1" s="261" t="s">
        <v>394</v>
      </c>
      <c r="OQL1" s="262"/>
      <c r="OQM1" s="261" t="s">
        <v>394</v>
      </c>
      <c r="OQN1" s="262"/>
      <c r="OQO1" s="261" t="s">
        <v>394</v>
      </c>
      <c r="OQP1" s="262"/>
      <c r="OQQ1" s="261" t="s">
        <v>394</v>
      </c>
      <c r="OQR1" s="262"/>
      <c r="OQS1" s="261" t="s">
        <v>394</v>
      </c>
      <c r="OQT1" s="262"/>
      <c r="OQU1" s="261" t="s">
        <v>394</v>
      </c>
      <c r="OQV1" s="262"/>
      <c r="OQW1" s="261" t="s">
        <v>394</v>
      </c>
      <c r="OQX1" s="262"/>
      <c r="OQY1" s="261" t="s">
        <v>394</v>
      </c>
      <c r="OQZ1" s="262"/>
      <c r="ORA1" s="261" t="s">
        <v>394</v>
      </c>
      <c r="ORB1" s="262"/>
      <c r="ORC1" s="261" t="s">
        <v>394</v>
      </c>
      <c r="ORD1" s="262"/>
      <c r="ORE1" s="261" t="s">
        <v>394</v>
      </c>
      <c r="ORF1" s="262"/>
      <c r="ORG1" s="261" t="s">
        <v>394</v>
      </c>
      <c r="ORH1" s="262"/>
      <c r="ORI1" s="261" t="s">
        <v>394</v>
      </c>
      <c r="ORJ1" s="262"/>
      <c r="ORK1" s="261" t="s">
        <v>394</v>
      </c>
      <c r="ORL1" s="262"/>
      <c r="ORM1" s="261" t="s">
        <v>394</v>
      </c>
      <c r="ORN1" s="262"/>
      <c r="ORO1" s="261" t="s">
        <v>394</v>
      </c>
      <c r="ORP1" s="262"/>
      <c r="ORQ1" s="261" t="s">
        <v>394</v>
      </c>
      <c r="ORR1" s="262"/>
      <c r="ORS1" s="261" t="s">
        <v>394</v>
      </c>
      <c r="ORT1" s="262"/>
      <c r="ORU1" s="261" t="s">
        <v>394</v>
      </c>
      <c r="ORV1" s="262"/>
      <c r="ORW1" s="261" t="s">
        <v>394</v>
      </c>
      <c r="ORX1" s="262"/>
      <c r="ORY1" s="261" t="s">
        <v>394</v>
      </c>
      <c r="ORZ1" s="262"/>
      <c r="OSA1" s="261" t="s">
        <v>394</v>
      </c>
      <c r="OSB1" s="262"/>
      <c r="OSC1" s="261" t="s">
        <v>394</v>
      </c>
      <c r="OSD1" s="262"/>
      <c r="OSE1" s="261" t="s">
        <v>394</v>
      </c>
      <c r="OSF1" s="262"/>
      <c r="OSG1" s="261" t="s">
        <v>394</v>
      </c>
      <c r="OSH1" s="262"/>
      <c r="OSI1" s="261" t="s">
        <v>394</v>
      </c>
      <c r="OSJ1" s="262"/>
      <c r="OSK1" s="261" t="s">
        <v>394</v>
      </c>
      <c r="OSL1" s="262"/>
      <c r="OSM1" s="261" t="s">
        <v>394</v>
      </c>
      <c r="OSN1" s="262"/>
      <c r="OSO1" s="261" t="s">
        <v>394</v>
      </c>
      <c r="OSP1" s="262"/>
      <c r="OSQ1" s="261" t="s">
        <v>394</v>
      </c>
      <c r="OSR1" s="262"/>
      <c r="OSS1" s="261" t="s">
        <v>394</v>
      </c>
      <c r="OST1" s="262"/>
      <c r="OSU1" s="261" t="s">
        <v>394</v>
      </c>
      <c r="OSV1" s="262"/>
      <c r="OSW1" s="261" t="s">
        <v>394</v>
      </c>
      <c r="OSX1" s="262"/>
      <c r="OSY1" s="261" t="s">
        <v>394</v>
      </c>
      <c r="OSZ1" s="262"/>
      <c r="OTA1" s="261" t="s">
        <v>394</v>
      </c>
      <c r="OTB1" s="262"/>
      <c r="OTC1" s="261" t="s">
        <v>394</v>
      </c>
      <c r="OTD1" s="262"/>
      <c r="OTE1" s="261" t="s">
        <v>394</v>
      </c>
      <c r="OTF1" s="262"/>
      <c r="OTG1" s="261" t="s">
        <v>394</v>
      </c>
      <c r="OTH1" s="262"/>
      <c r="OTI1" s="261" t="s">
        <v>394</v>
      </c>
      <c r="OTJ1" s="262"/>
      <c r="OTK1" s="261" t="s">
        <v>394</v>
      </c>
      <c r="OTL1" s="262"/>
      <c r="OTM1" s="261" t="s">
        <v>394</v>
      </c>
      <c r="OTN1" s="262"/>
      <c r="OTO1" s="261" t="s">
        <v>394</v>
      </c>
      <c r="OTP1" s="262"/>
      <c r="OTQ1" s="261" t="s">
        <v>394</v>
      </c>
      <c r="OTR1" s="262"/>
      <c r="OTS1" s="261" t="s">
        <v>394</v>
      </c>
      <c r="OTT1" s="262"/>
      <c r="OTU1" s="261" t="s">
        <v>394</v>
      </c>
      <c r="OTV1" s="262"/>
      <c r="OTW1" s="261" t="s">
        <v>394</v>
      </c>
      <c r="OTX1" s="262"/>
      <c r="OTY1" s="261" t="s">
        <v>394</v>
      </c>
      <c r="OTZ1" s="262"/>
      <c r="OUA1" s="261" t="s">
        <v>394</v>
      </c>
      <c r="OUB1" s="262"/>
      <c r="OUC1" s="261" t="s">
        <v>394</v>
      </c>
      <c r="OUD1" s="262"/>
      <c r="OUE1" s="261" t="s">
        <v>394</v>
      </c>
      <c r="OUF1" s="262"/>
      <c r="OUG1" s="261" t="s">
        <v>394</v>
      </c>
      <c r="OUH1" s="262"/>
      <c r="OUI1" s="261" t="s">
        <v>394</v>
      </c>
      <c r="OUJ1" s="262"/>
      <c r="OUK1" s="261" t="s">
        <v>394</v>
      </c>
      <c r="OUL1" s="262"/>
      <c r="OUM1" s="261" t="s">
        <v>394</v>
      </c>
      <c r="OUN1" s="262"/>
      <c r="OUO1" s="261" t="s">
        <v>394</v>
      </c>
      <c r="OUP1" s="262"/>
      <c r="OUQ1" s="261" t="s">
        <v>394</v>
      </c>
      <c r="OUR1" s="262"/>
      <c r="OUS1" s="261" t="s">
        <v>394</v>
      </c>
      <c r="OUT1" s="262"/>
      <c r="OUU1" s="261" t="s">
        <v>394</v>
      </c>
      <c r="OUV1" s="262"/>
      <c r="OUW1" s="261" t="s">
        <v>394</v>
      </c>
      <c r="OUX1" s="262"/>
      <c r="OUY1" s="261" t="s">
        <v>394</v>
      </c>
      <c r="OUZ1" s="262"/>
      <c r="OVA1" s="261" t="s">
        <v>394</v>
      </c>
      <c r="OVB1" s="262"/>
      <c r="OVC1" s="261" t="s">
        <v>394</v>
      </c>
      <c r="OVD1" s="262"/>
      <c r="OVE1" s="261" t="s">
        <v>394</v>
      </c>
      <c r="OVF1" s="262"/>
      <c r="OVG1" s="261" t="s">
        <v>394</v>
      </c>
      <c r="OVH1" s="262"/>
      <c r="OVI1" s="261" t="s">
        <v>394</v>
      </c>
      <c r="OVJ1" s="262"/>
      <c r="OVK1" s="261" t="s">
        <v>394</v>
      </c>
      <c r="OVL1" s="262"/>
      <c r="OVM1" s="261" t="s">
        <v>394</v>
      </c>
      <c r="OVN1" s="262"/>
      <c r="OVO1" s="261" t="s">
        <v>394</v>
      </c>
      <c r="OVP1" s="262"/>
      <c r="OVQ1" s="261" t="s">
        <v>394</v>
      </c>
      <c r="OVR1" s="262"/>
      <c r="OVS1" s="261" t="s">
        <v>394</v>
      </c>
      <c r="OVT1" s="262"/>
      <c r="OVU1" s="261" t="s">
        <v>394</v>
      </c>
      <c r="OVV1" s="262"/>
      <c r="OVW1" s="261" t="s">
        <v>394</v>
      </c>
      <c r="OVX1" s="262"/>
      <c r="OVY1" s="261" t="s">
        <v>394</v>
      </c>
      <c r="OVZ1" s="262"/>
      <c r="OWA1" s="261" t="s">
        <v>394</v>
      </c>
      <c r="OWB1" s="262"/>
      <c r="OWC1" s="261" t="s">
        <v>394</v>
      </c>
      <c r="OWD1" s="262"/>
      <c r="OWE1" s="261" t="s">
        <v>394</v>
      </c>
      <c r="OWF1" s="262"/>
      <c r="OWG1" s="261" t="s">
        <v>394</v>
      </c>
      <c r="OWH1" s="262"/>
      <c r="OWI1" s="261" t="s">
        <v>394</v>
      </c>
      <c r="OWJ1" s="262"/>
      <c r="OWK1" s="261" t="s">
        <v>394</v>
      </c>
      <c r="OWL1" s="262"/>
      <c r="OWM1" s="261" t="s">
        <v>394</v>
      </c>
      <c r="OWN1" s="262"/>
      <c r="OWO1" s="261" t="s">
        <v>394</v>
      </c>
      <c r="OWP1" s="262"/>
      <c r="OWQ1" s="261" t="s">
        <v>394</v>
      </c>
      <c r="OWR1" s="262"/>
      <c r="OWS1" s="261" t="s">
        <v>394</v>
      </c>
      <c r="OWT1" s="262"/>
      <c r="OWU1" s="261" t="s">
        <v>394</v>
      </c>
      <c r="OWV1" s="262"/>
      <c r="OWW1" s="261" t="s">
        <v>394</v>
      </c>
      <c r="OWX1" s="262"/>
      <c r="OWY1" s="261" t="s">
        <v>394</v>
      </c>
      <c r="OWZ1" s="262"/>
      <c r="OXA1" s="261" t="s">
        <v>394</v>
      </c>
      <c r="OXB1" s="262"/>
      <c r="OXC1" s="261" t="s">
        <v>394</v>
      </c>
      <c r="OXD1" s="262"/>
      <c r="OXE1" s="261" t="s">
        <v>394</v>
      </c>
      <c r="OXF1" s="262"/>
      <c r="OXG1" s="261" t="s">
        <v>394</v>
      </c>
      <c r="OXH1" s="262"/>
      <c r="OXI1" s="261" t="s">
        <v>394</v>
      </c>
      <c r="OXJ1" s="262"/>
      <c r="OXK1" s="261" t="s">
        <v>394</v>
      </c>
      <c r="OXL1" s="262"/>
      <c r="OXM1" s="261" t="s">
        <v>394</v>
      </c>
      <c r="OXN1" s="262"/>
      <c r="OXO1" s="261" t="s">
        <v>394</v>
      </c>
      <c r="OXP1" s="262"/>
      <c r="OXQ1" s="261" t="s">
        <v>394</v>
      </c>
      <c r="OXR1" s="262"/>
      <c r="OXS1" s="261" t="s">
        <v>394</v>
      </c>
      <c r="OXT1" s="262"/>
      <c r="OXU1" s="261" t="s">
        <v>394</v>
      </c>
      <c r="OXV1" s="262"/>
      <c r="OXW1" s="261" t="s">
        <v>394</v>
      </c>
      <c r="OXX1" s="262"/>
      <c r="OXY1" s="261" t="s">
        <v>394</v>
      </c>
      <c r="OXZ1" s="262"/>
      <c r="OYA1" s="261" t="s">
        <v>394</v>
      </c>
      <c r="OYB1" s="262"/>
      <c r="OYC1" s="261" t="s">
        <v>394</v>
      </c>
      <c r="OYD1" s="262"/>
      <c r="OYE1" s="261" t="s">
        <v>394</v>
      </c>
      <c r="OYF1" s="262"/>
      <c r="OYG1" s="261" t="s">
        <v>394</v>
      </c>
      <c r="OYH1" s="262"/>
      <c r="OYI1" s="261" t="s">
        <v>394</v>
      </c>
      <c r="OYJ1" s="262"/>
      <c r="OYK1" s="261" t="s">
        <v>394</v>
      </c>
      <c r="OYL1" s="262"/>
      <c r="OYM1" s="261" t="s">
        <v>394</v>
      </c>
      <c r="OYN1" s="262"/>
      <c r="OYO1" s="261" t="s">
        <v>394</v>
      </c>
      <c r="OYP1" s="262"/>
      <c r="OYQ1" s="261" t="s">
        <v>394</v>
      </c>
      <c r="OYR1" s="262"/>
      <c r="OYS1" s="261" t="s">
        <v>394</v>
      </c>
      <c r="OYT1" s="262"/>
      <c r="OYU1" s="261" t="s">
        <v>394</v>
      </c>
      <c r="OYV1" s="262"/>
      <c r="OYW1" s="261" t="s">
        <v>394</v>
      </c>
      <c r="OYX1" s="262"/>
      <c r="OYY1" s="261" t="s">
        <v>394</v>
      </c>
      <c r="OYZ1" s="262"/>
      <c r="OZA1" s="261" t="s">
        <v>394</v>
      </c>
      <c r="OZB1" s="262"/>
      <c r="OZC1" s="261" t="s">
        <v>394</v>
      </c>
      <c r="OZD1" s="262"/>
      <c r="OZE1" s="261" t="s">
        <v>394</v>
      </c>
      <c r="OZF1" s="262"/>
      <c r="OZG1" s="261" t="s">
        <v>394</v>
      </c>
      <c r="OZH1" s="262"/>
      <c r="OZI1" s="261" t="s">
        <v>394</v>
      </c>
      <c r="OZJ1" s="262"/>
      <c r="OZK1" s="261" t="s">
        <v>394</v>
      </c>
      <c r="OZL1" s="262"/>
      <c r="OZM1" s="261" t="s">
        <v>394</v>
      </c>
      <c r="OZN1" s="262"/>
      <c r="OZO1" s="261" t="s">
        <v>394</v>
      </c>
      <c r="OZP1" s="262"/>
      <c r="OZQ1" s="261" t="s">
        <v>394</v>
      </c>
      <c r="OZR1" s="262"/>
      <c r="OZS1" s="261" t="s">
        <v>394</v>
      </c>
      <c r="OZT1" s="262"/>
      <c r="OZU1" s="261" t="s">
        <v>394</v>
      </c>
      <c r="OZV1" s="262"/>
      <c r="OZW1" s="261" t="s">
        <v>394</v>
      </c>
      <c r="OZX1" s="262"/>
      <c r="OZY1" s="261" t="s">
        <v>394</v>
      </c>
      <c r="OZZ1" s="262"/>
      <c r="PAA1" s="261" t="s">
        <v>394</v>
      </c>
      <c r="PAB1" s="262"/>
      <c r="PAC1" s="261" t="s">
        <v>394</v>
      </c>
      <c r="PAD1" s="262"/>
      <c r="PAE1" s="261" t="s">
        <v>394</v>
      </c>
      <c r="PAF1" s="262"/>
      <c r="PAG1" s="261" t="s">
        <v>394</v>
      </c>
      <c r="PAH1" s="262"/>
      <c r="PAI1" s="261" t="s">
        <v>394</v>
      </c>
      <c r="PAJ1" s="262"/>
      <c r="PAK1" s="261" t="s">
        <v>394</v>
      </c>
      <c r="PAL1" s="262"/>
      <c r="PAM1" s="261" t="s">
        <v>394</v>
      </c>
      <c r="PAN1" s="262"/>
      <c r="PAO1" s="261" t="s">
        <v>394</v>
      </c>
      <c r="PAP1" s="262"/>
      <c r="PAQ1" s="261" t="s">
        <v>394</v>
      </c>
      <c r="PAR1" s="262"/>
      <c r="PAS1" s="261" t="s">
        <v>394</v>
      </c>
      <c r="PAT1" s="262"/>
      <c r="PAU1" s="261" t="s">
        <v>394</v>
      </c>
      <c r="PAV1" s="262"/>
      <c r="PAW1" s="261" t="s">
        <v>394</v>
      </c>
      <c r="PAX1" s="262"/>
      <c r="PAY1" s="261" t="s">
        <v>394</v>
      </c>
      <c r="PAZ1" s="262"/>
      <c r="PBA1" s="261" t="s">
        <v>394</v>
      </c>
      <c r="PBB1" s="262"/>
      <c r="PBC1" s="261" t="s">
        <v>394</v>
      </c>
      <c r="PBD1" s="262"/>
      <c r="PBE1" s="261" t="s">
        <v>394</v>
      </c>
      <c r="PBF1" s="262"/>
      <c r="PBG1" s="261" t="s">
        <v>394</v>
      </c>
      <c r="PBH1" s="262"/>
      <c r="PBI1" s="261" t="s">
        <v>394</v>
      </c>
      <c r="PBJ1" s="262"/>
      <c r="PBK1" s="261" t="s">
        <v>394</v>
      </c>
      <c r="PBL1" s="262"/>
      <c r="PBM1" s="261" t="s">
        <v>394</v>
      </c>
      <c r="PBN1" s="262"/>
      <c r="PBO1" s="261" t="s">
        <v>394</v>
      </c>
      <c r="PBP1" s="262"/>
      <c r="PBQ1" s="261" t="s">
        <v>394</v>
      </c>
      <c r="PBR1" s="262"/>
      <c r="PBS1" s="261" t="s">
        <v>394</v>
      </c>
      <c r="PBT1" s="262"/>
      <c r="PBU1" s="261" t="s">
        <v>394</v>
      </c>
      <c r="PBV1" s="262"/>
      <c r="PBW1" s="261" t="s">
        <v>394</v>
      </c>
      <c r="PBX1" s="262"/>
      <c r="PBY1" s="261" t="s">
        <v>394</v>
      </c>
      <c r="PBZ1" s="262"/>
      <c r="PCA1" s="261" t="s">
        <v>394</v>
      </c>
      <c r="PCB1" s="262"/>
      <c r="PCC1" s="261" t="s">
        <v>394</v>
      </c>
      <c r="PCD1" s="262"/>
      <c r="PCE1" s="261" t="s">
        <v>394</v>
      </c>
      <c r="PCF1" s="262"/>
      <c r="PCG1" s="261" t="s">
        <v>394</v>
      </c>
      <c r="PCH1" s="262"/>
      <c r="PCI1" s="261" t="s">
        <v>394</v>
      </c>
      <c r="PCJ1" s="262"/>
      <c r="PCK1" s="261" t="s">
        <v>394</v>
      </c>
      <c r="PCL1" s="262"/>
      <c r="PCM1" s="261" t="s">
        <v>394</v>
      </c>
      <c r="PCN1" s="262"/>
      <c r="PCO1" s="261" t="s">
        <v>394</v>
      </c>
      <c r="PCP1" s="262"/>
      <c r="PCQ1" s="261" t="s">
        <v>394</v>
      </c>
      <c r="PCR1" s="262"/>
      <c r="PCS1" s="261" t="s">
        <v>394</v>
      </c>
      <c r="PCT1" s="262"/>
      <c r="PCU1" s="261" t="s">
        <v>394</v>
      </c>
      <c r="PCV1" s="262"/>
      <c r="PCW1" s="261" t="s">
        <v>394</v>
      </c>
      <c r="PCX1" s="262"/>
      <c r="PCY1" s="261" t="s">
        <v>394</v>
      </c>
      <c r="PCZ1" s="262"/>
      <c r="PDA1" s="261" t="s">
        <v>394</v>
      </c>
      <c r="PDB1" s="262"/>
      <c r="PDC1" s="261" t="s">
        <v>394</v>
      </c>
      <c r="PDD1" s="262"/>
      <c r="PDE1" s="261" t="s">
        <v>394</v>
      </c>
      <c r="PDF1" s="262"/>
      <c r="PDG1" s="261" t="s">
        <v>394</v>
      </c>
      <c r="PDH1" s="262"/>
      <c r="PDI1" s="261" t="s">
        <v>394</v>
      </c>
      <c r="PDJ1" s="262"/>
      <c r="PDK1" s="261" t="s">
        <v>394</v>
      </c>
      <c r="PDL1" s="262"/>
      <c r="PDM1" s="261" t="s">
        <v>394</v>
      </c>
      <c r="PDN1" s="262"/>
      <c r="PDO1" s="261" t="s">
        <v>394</v>
      </c>
      <c r="PDP1" s="262"/>
      <c r="PDQ1" s="261" t="s">
        <v>394</v>
      </c>
      <c r="PDR1" s="262"/>
      <c r="PDS1" s="261" t="s">
        <v>394</v>
      </c>
      <c r="PDT1" s="262"/>
      <c r="PDU1" s="261" t="s">
        <v>394</v>
      </c>
      <c r="PDV1" s="262"/>
      <c r="PDW1" s="261" t="s">
        <v>394</v>
      </c>
      <c r="PDX1" s="262"/>
      <c r="PDY1" s="261" t="s">
        <v>394</v>
      </c>
      <c r="PDZ1" s="262"/>
      <c r="PEA1" s="261" t="s">
        <v>394</v>
      </c>
      <c r="PEB1" s="262"/>
      <c r="PEC1" s="261" t="s">
        <v>394</v>
      </c>
      <c r="PED1" s="262"/>
      <c r="PEE1" s="261" t="s">
        <v>394</v>
      </c>
      <c r="PEF1" s="262"/>
      <c r="PEG1" s="261" t="s">
        <v>394</v>
      </c>
      <c r="PEH1" s="262"/>
      <c r="PEI1" s="261" t="s">
        <v>394</v>
      </c>
      <c r="PEJ1" s="262"/>
      <c r="PEK1" s="261" t="s">
        <v>394</v>
      </c>
      <c r="PEL1" s="262"/>
      <c r="PEM1" s="261" t="s">
        <v>394</v>
      </c>
      <c r="PEN1" s="262"/>
      <c r="PEO1" s="261" t="s">
        <v>394</v>
      </c>
      <c r="PEP1" s="262"/>
      <c r="PEQ1" s="261" t="s">
        <v>394</v>
      </c>
      <c r="PER1" s="262"/>
      <c r="PES1" s="261" t="s">
        <v>394</v>
      </c>
      <c r="PET1" s="262"/>
      <c r="PEU1" s="261" t="s">
        <v>394</v>
      </c>
      <c r="PEV1" s="262"/>
      <c r="PEW1" s="261" t="s">
        <v>394</v>
      </c>
      <c r="PEX1" s="262"/>
      <c r="PEY1" s="261" t="s">
        <v>394</v>
      </c>
      <c r="PEZ1" s="262"/>
      <c r="PFA1" s="261" t="s">
        <v>394</v>
      </c>
      <c r="PFB1" s="262"/>
      <c r="PFC1" s="261" t="s">
        <v>394</v>
      </c>
      <c r="PFD1" s="262"/>
      <c r="PFE1" s="261" t="s">
        <v>394</v>
      </c>
      <c r="PFF1" s="262"/>
      <c r="PFG1" s="261" t="s">
        <v>394</v>
      </c>
      <c r="PFH1" s="262"/>
      <c r="PFI1" s="261" t="s">
        <v>394</v>
      </c>
      <c r="PFJ1" s="262"/>
      <c r="PFK1" s="261" t="s">
        <v>394</v>
      </c>
      <c r="PFL1" s="262"/>
      <c r="PFM1" s="261" t="s">
        <v>394</v>
      </c>
      <c r="PFN1" s="262"/>
      <c r="PFO1" s="261" t="s">
        <v>394</v>
      </c>
      <c r="PFP1" s="262"/>
      <c r="PFQ1" s="261" t="s">
        <v>394</v>
      </c>
      <c r="PFR1" s="262"/>
      <c r="PFS1" s="261" t="s">
        <v>394</v>
      </c>
      <c r="PFT1" s="262"/>
      <c r="PFU1" s="261" t="s">
        <v>394</v>
      </c>
      <c r="PFV1" s="262"/>
      <c r="PFW1" s="261" t="s">
        <v>394</v>
      </c>
      <c r="PFX1" s="262"/>
      <c r="PFY1" s="261" t="s">
        <v>394</v>
      </c>
      <c r="PFZ1" s="262"/>
      <c r="PGA1" s="261" t="s">
        <v>394</v>
      </c>
      <c r="PGB1" s="262"/>
      <c r="PGC1" s="261" t="s">
        <v>394</v>
      </c>
      <c r="PGD1" s="262"/>
      <c r="PGE1" s="261" t="s">
        <v>394</v>
      </c>
      <c r="PGF1" s="262"/>
      <c r="PGG1" s="261" t="s">
        <v>394</v>
      </c>
      <c r="PGH1" s="262"/>
      <c r="PGI1" s="261" t="s">
        <v>394</v>
      </c>
      <c r="PGJ1" s="262"/>
      <c r="PGK1" s="261" t="s">
        <v>394</v>
      </c>
      <c r="PGL1" s="262"/>
      <c r="PGM1" s="261" t="s">
        <v>394</v>
      </c>
      <c r="PGN1" s="262"/>
      <c r="PGO1" s="261" t="s">
        <v>394</v>
      </c>
      <c r="PGP1" s="262"/>
      <c r="PGQ1" s="261" t="s">
        <v>394</v>
      </c>
      <c r="PGR1" s="262"/>
      <c r="PGS1" s="261" t="s">
        <v>394</v>
      </c>
      <c r="PGT1" s="262"/>
      <c r="PGU1" s="261" t="s">
        <v>394</v>
      </c>
      <c r="PGV1" s="262"/>
      <c r="PGW1" s="261" t="s">
        <v>394</v>
      </c>
      <c r="PGX1" s="262"/>
      <c r="PGY1" s="261" t="s">
        <v>394</v>
      </c>
      <c r="PGZ1" s="262"/>
      <c r="PHA1" s="261" t="s">
        <v>394</v>
      </c>
      <c r="PHB1" s="262"/>
      <c r="PHC1" s="261" t="s">
        <v>394</v>
      </c>
      <c r="PHD1" s="262"/>
      <c r="PHE1" s="261" t="s">
        <v>394</v>
      </c>
      <c r="PHF1" s="262"/>
      <c r="PHG1" s="261" t="s">
        <v>394</v>
      </c>
      <c r="PHH1" s="262"/>
      <c r="PHI1" s="261" t="s">
        <v>394</v>
      </c>
      <c r="PHJ1" s="262"/>
      <c r="PHK1" s="261" t="s">
        <v>394</v>
      </c>
      <c r="PHL1" s="262"/>
      <c r="PHM1" s="261" t="s">
        <v>394</v>
      </c>
      <c r="PHN1" s="262"/>
      <c r="PHO1" s="261" t="s">
        <v>394</v>
      </c>
      <c r="PHP1" s="262"/>
      <c r="PHQ1" s="261" t="s">
        <v>394</v>
      </c>
      <c r="PHR1" s="262"/>
      <c r="PHS1" s="261" t="s">
        <v>394</v>
      </c>
      <c r="PHT1" s="262"/>
      <c r="PHU1" s="261" t="s">
        <v>394</v>
      </c>
      <c r="PHV1" s="262"/>
      <c r="PHW1" s="261" t="s">
        <v>394</v>
      </c>
      <c r="PHX1" s="262"/>
      <c r="PHY1" s="261" t="s">
        <v>394</v>
      </c>
      <c r="PHZ1" s="262"/>
      <c r="PIA1" s="261" t="s">
        <v>394</v>
      </c>
      <c r="PIB1" s="262"/>
      <c r="PIC1" s="261" t="s">
        <v>394</v>
      </c>
      <c r="PID1" s="262"/>
      <c r="PIE1" s="261" t="s">
        <v>394</v>
      </c>
      <c r="PIF1" s="262"/>
      <c r="PIG1" s="261" t="s">
        <v>394</v>
      </c>
      <c r="PIH1" s="262"/>
      <c r="PII1" s="261" t="s">
        <v>394</v>
      </c>
      <c r="PIJ1" s="262"/>
      <c r="PIK1" s="261" t="s">
        <v>394</v>
      </c>
      <c r="PIL1" s="262"/>
      <c r="PIM1" s="261" t="s">
        <v>394</v>
      </c>
      <c r="PIN1" s="262"/>
      <c r="PIO1" s="261" t="s">
        <v>394</v>
      </c>
      <c r="PIP1" s="262"/>
      <c r="PIQ1" s="261" t="s">
        <v>394</v>
      </c>
      <c r="PIR1" s="262"/>
      <c r="PIS1" s="261" t="s">
        <v>394</v>
      </c>
      <c r="PIT1" s="262"/>
      <c r="PIU1" s="261" t="s">
        <v>394</v>
      </c>
      <c r="PIV1" s="262"/>
      <c r="PIW1" s="261" t="s">
        <v>394</v>
      </c>
      <c r="PIX1" s="262"/>
      <c r="PIY1" s="261" t="s">
        <v>394</v>
      </c>
      <c r="PIZ1" s="262"/>
      <c r="PJA1" s="261" t="s">
        <v>394</v>
      </c>
      <c r="PJB1" s="262"/>
      <c r="PJC1" s="261" t="s">
        <v>394</v>
      </c>
      <c r="PJD1" s="262"/>
      <c r="PJE1" s="261" t="s">
        <v>394</v>
      </c>
      <c r="PJF1" s="262"/>
      <c r="PJG1" s="261" t="s">
        <v>394</v>
      </c>
      <c r="PJH1" s="262"/>
      <c r="PJI1" s="261" t="s">
        <v>394</v>
      </c>
      <c r="PJJ1" s="262"/>
      <c r="PJK1" s="261" t="s">
        <v>394</v>
      </c>
      <c r="PJL1" s="262"/>
      <c r="PJM1" s="261" t="s">
        <v>394</v>
      </c>
      <c r="PJN1" s="262"/>
      <c r="PJO1" s="261" t="s">
        <v>394</v>
      </c>
      <c r="PJP1" s="262"/>
      <c r="PJQ1" s="261" t="s">
        <v>394</v>
      </c>
      <c r="PJR1" s="262"/>
      <c r="PJS1" s="261" t="s">
        <v>394</v>
      </c>
      <c r="PJT1" s="262"/>
      <c r="PJU1" s="261" t="s">
        <v>394</v>
      </c>
      <c r="PJV1" s="262"/>
      <c r="PJW1" s="261" t="s">
        <v>394</v>
      </c>
      <c r="PJX1" s="262"/>
      <c r="PJY1" s="261" t="s">
        <v>394</v>
      </c>
      <c r="PJZ1" s="262"/>
      <c r="PKA1" s="261" t="s">
        <v>394</v>
      </c>
      <c r="PKB1" s="262"/>
      <c r="PKC1" s="261" t="s">
        <v>394</v>
      </c>
      <c r="PKD1" s="262"/>
      <c r="PKE1" s="261" t="s">
        <v>394</v>
      </c>
      <c r="PKF1" s="262"/>
      <c r="PKG1" s="261" t="s">
        <v>394</v>
      </c>
      <c r="PKH1" s="262"/>
      <c r="PKI1" s="261" t="s">
        <v>394</v>
      </c>
      <c r="PKJ1" s="262"/>
      <c r="PKK1" s="261" t="s">
        <v>394</v>
      </c>
      <c r="PKL1" s="262"/>
      <c r="PKM1" s="261" t="s">
        <v>394</v>
      </c>
      <c r="PKN1" s="262"/>
      <c r="PKO1" s="261" t="s">
        <v>394</v>
      </c>
      <c r="PKP1" s="262"/>
      <c r="PKQ1" s="261" t="s">
        <v>394</v>
      </c>
      <c r="PKR1" s="262"/>
      <c r="PKS1" s="261" t="s">
        <v>394</v>
      </c>
      <c r="PKT1" s="262"/>
      <c r="PKU1" s="261" t="s">
        <v>394</v>
      </c>
      <c r="PKV1" s="262"/>
      <c r="PKW1" s="261" t="s">
        <v>394</v>
      </c>
      <c r="PKX1" s="262"/>
      <c r="PKY1" s="261" t="s">
        <v>394</v>
      </c>
      <c r="PKZ1" s="262"/>
      <c r="PLA1" s="261" t="s">
        <v>394</v>
      </c>
      <c r="PLB1" s="262"/>
      <c r="PLC1" s="261" t="s">
        <v>394</v>
      </c>
      <c r="PLD1" s="262"/>
      <c r="PLE1" s="261" t="s">
        <v>394</v>
      </c>
      <c r="PLF1" s="262"/>
      <c r="PLG1" s="261" t="s">
        <v>394</v>
      </c>
      <c r="PLH1" s="262"/>
      <c r="PLI1" s="261" t="s">
        <v>394</v>
      </c>
      <c r="PLJ1" s="262"/>
      <c r="PLK1" s="261" t="s">
        <v>394</v>
      </c>
      <c r="PLL1" s="262"/>
      <c r="PLM1" s="261" t="s">
        <v>394</v>
      </c>
      <c r="PLN1" s="262"/>
      <c r="PLO1" s="261" t="s">
        <v>394</v>
      </c>
      <c r="PLP1" s="262"/>
      <c r="PLQ1" s="261" t="s">
        <v>394</v>
      </c>
      <c r="PLR1" s="262"/>
      <c r="PLS1" s="261" t="s">
        <v>394</v>
      </c>
      <c r="PLT1" s="262"/>
      <c r="PLU1" s="261" t="s">
        <v>394</v>
      </c>
      <c r="PLV1" s="262"/>
      <c r="PLW1" s="261" t="s">
        <v>394</v>
      </c>
      <c r="PLX1" s="262"/>
      <c r="PLY1" s="261" t="s">
        <v>394</v>
      </c>
      <c r="PLZ1" s="262"/>
      <c r="PMA1" s="261" t="s">
        <v>394</v>
      </c>
      <c r="PMB1" s="262"/>
      <c r="PMC1" s="261" t="s">
        <v>394</v>
      </c>
      <c r="PMD1" s="262"/>
      <c r="PME1" s="261" t="s">
        <v>394</v>
      </c>
      <c r="PMF1" s="262"/>
      <c r="PMG1" s="261" t="s">
        <v>394</v>
      </c>
      <c r="PMH1" s="262"/>
      <c r="PMI1" s="261" t="s">
        <v>394</v>
      </c>
      <c r="PMJ1" s="262"/>
      <c r="PMK1" s="261" t="s">
        <v>394</v>
      </c>
      <c r="PML1" s="262"/>
      <c r="PMM1" s="261" t="s">
        <v>394</v>
      </c>
      <c r="PMN1" s="262"/>
      <c r="PMO1" s="261" t="s">
        <v>394</v>
      </c>
      <c r="PMP1" s="262"/>
      <c r="PMQ1" s="261" t="s">
        <v>394</v>
      </c>
      <c r="PMR1" s="262"/>
      <c r="PMS1" s="261" t="s">
        <v>394</v>
      </c>
      <c r="PMT1" s="262"/>
      <c r="PMU1" s="261" t="s">
        <v>394</v>
      </c>
      <c r="PMV1" s="262"/>
      <c r="PMW1" s="261" t="s">
        <v>394</v>
      </c>
      <c r="PMX1" s="262"/>
      <c r="PMY1" s="261" t="s">
        <v>394</v>
      </c>
      <c r="PMZ1" s="262"/>
      <c r="PNA1" s="261" t="s">
        <v>394</v>
      </c>
      <c r="PNB1" s="262"/>
      <c r="PNC1" s="261" t="s">
        <v>394</v>
      </c>
      <c r="PND1" s="262"/>
      <c r="PNE1" s="261" t="s">
        <v>394</v>
      </c>
      <c r="PNF1" s="262"/>
      <c r="PNG1" s="261" t="s">
        <v>394</v>
      </c>
      <c r="PNH1" s="262"/>
      <c r="PNI1" s="261" t="s">
        <v>394</v>
      </c>
      <c r="PNJ1" s="262"/>
      <c r="PNK1" s="261" t="s">
        <v>394</v>
      </c>
      <c r="PNL1" s="262"/>
      <c r="PNM1" s="261" t="s">
        <v>394</v>
      </c>
      <c r="PNN1" s="262"/>
      <c r="PNO1" s="261" t="s">
        <v>394</v>
      </c>
      <c r="PNP1" s="262"/>
      <c r="PNQ1" s="261" t="s">
        <v>394</v>
      </c>
      <c r="PNR1" s="262"/>
      <c r="PNS1" s="261" t="s">
        <v>394</v>
      </c>
      <c r="PNT1" s="262"/>
      <c r="PNU1" s="261" t="s">
        <v>394</v>
      </c>
      <c r="PNV1" s="262"/>
      <c r="PNW1" s="261" t="s">
        <v>394</v>
      </c>
      <c r="PNX1" s="262"/>
      <c r="PNY1" s="261" t="s">
        <v>394</v>
      </c>
      <c r="PNZ1" s="262"/>
      <c r="POA1" s="261" t="s">
        <v>394</v>
      </c>
      <c r="POB1" s="262"/>
      <c r="POC1" s="261" t="s">
        <v>394</v>
      </c>
      <c r="POD1" s="262"/>
      <c r="POE1" s="261" t="s">
        <v>394</v>
      </c>
      <c r="POF1" s="262"/>
      <c r="POG1" s="261" t="s">
        <v>394</v>
      </c>
      <c r="POH1" s="262"/>
      <c r="POI1" s="261" t="s">
        <v>394</v>
      </c>
      <c r="POJ1" s="262"/>
      <c r="POK1" s="261" t="s">
        <v>394</v>
      </c>
      <c r="POL1" s="262"/>
      <c r="POM1" s="261" t="s">
        <v>394</v>
      </c>
      <c r="PON1" s="262"/>
      <c r="POO1" s="261" t="s">
        <v>394</v>
      </c>
      <c r="POP1" s="262"/>
      <c r="POQ1" s="261" t="s">
        <v>394</v>
      </c>
      <c r="POR1" s="262"/>
      <c r="POS1" s="261" t="s">
        <v>394</v>
      </c>
      <c r="POT1" s="262"/>
      <c r="POU1" s="261" t="s">
        <v>394</v>
      </c>
      <c r="POV1" s="262"/>
      <c r="POW1" s="261" t="s">
        <v>394</v>
      </c>
      <c r="POX1" s="262"/>
      <c r="POY1" s="261" t="s">
        <v>394</v>
      </c>
      <c r="POZ1" s="262"/>
      <c r="PPA1" s="261" t="s">
        <v>394</v>
      </c>
      <c r="PPB1" s="262"/>
      <c r="PPC1" s="261" t="s">
        <v>394</v>
      </c>
      <c r="PPD1" s="262"/>
      <c r="PPE1" s="261" t="s">
        <v>394</v>
      </c>
      <c r="PPF1" s="262"/>
      <c r="PPG1" s="261" t="s">
        <v>394</v>
      </c>
      <c r="PPH1" s="262"/>
      <c r="PPI1" s="261" t="s">
        <v>394</v>
      </c>
      <c r="PPJ1" s="262"/>
      <c r="PPK1" s="261" t="s">
        <v>394</v>
      </c>
      <c r="PPL1" s="262"/>
      <c r="PPM1" s="261" t="s">
        <v>394</v>
      </c>
      <c r="PPN1" s="262"/>
      <c r="PPO1" s="261" t="s">
        <v>394</v>
      </c>
      <c r="PPP1" s="262"/>
      <c r="PPQ1" s="261" t="s">
        <v>394</v>
      </c>
      <c r="PPR1" s="262"/>
      <c r="PPS1" s="261" t="s">
        <v>394</v>
      </c>
      <c r="PPT1" s="262"/>
      <c r="PPU1" s="261" t="s">
        <v>394</v>
      </c>
      <c r="PPV1" s="262"/>
      <c r="PPW1" s="261" t="s">
        <v>394</v>
      </c>
      <c r="PPX1" s="262"/>
      <c r="PPY1" s="261" t="s">
        <v>394</v>
      </c>
      <c r="PPZ1" s="262"/>
      <c r="PQA1" s="261" t="s">
        <v>394</v>
      </c>
      <c r="PQB1" s="262"/>
      <c r="PQC1" s="261" t="s">
        <v>394</v>
      </c>
      <c r="PQD1" s="262"/>
      <c r="PQE1" s="261" t="s">
        <v>394</v>
      </c>
      <c r="PQF1" s="262"/>
      <c r="PQG1" s="261" t="s">
        <v>394</v>
      </c>
      <c r="PQH1" s="262"/>
      <c r="PQI1" s="261" t="s">
        <v>394</v>
      </c>
      <c r="PQJ1" s="262"/>
      <c r="PQK1" s="261" t="s">
        <v>394</v>
      </c>
      <c r="PQL1" s="262"/>
      <c r="PQM1" s="261" t="s">
        <v>394</v>
      </c>
      <c r="PQN1" s="262"/>
      <c r="PQO1" s="261" t="s">
        <v>394</v>
      </c>
      <c r="PQP1" s="262"/>
      <c r="PQQ1" s="261" t="s">
        <v>394</v>
      </c>
      <c r="PQR1" s="262"/>
      <c r="PQS1" s="261" t="s">
        <v>394</v>
      </c>
      <c r="PQT1" s="262"/>
      <c r="PQU1" s="261" t="s">
        <v>394</v>
      </c>
      <c r="PQV1" s="262"/>
      <c r="PQW1" s="261" t="s">
        <v>394</v>
      </c>
      <c r="PQX1" s="262"/>
      <c r="PQY1" s="261" t="s">
        <v>394</v>
      </c>
      <c r="PQZ1" s="262"/>
      <c r="PRA1" s="261" t="s">
        <v>394</v>
      </c>
      <c r="PRB1" s="262"/>
      <c r="PRC1" s="261" t="s">
        <v>394</v>
      </c>
      <c r="PRD1" s="262"/>
      <c r="PRE1" s="261" t="s">
        <v>394</v>
      </c>
      <c r="PRF1" s="262"/>
      <c r="PRG1" s="261" t="s">
        <v>394</v>
      </c>
      <c r="PRH1" s="262"/>
      <c r="PRI1" s="261" t="s">
        <v>394</v>
      </c>
      <c r="PRJ1" s="262"/>
      <c r="PRK1" s="261" t="s">
        <v>394</v>
      </c>
      <c r="PRL1" s="262"/>
      <c r="PRM1" s="261" t="s">
        <v>394</v>
      </c>
      <c r="PRN1" s="262"/>
      <c r="PRO1" s="261" t="s">
        <v>394</v>
      </c>
      <c r="PRP1" s="262"/>
      <c r="PRQ1" s="261" t="s">
        <v>394</v>
      </c>
      <c r="PRR1" s="262"/>
      <c r="PRS1" s="261" t="s">
        <v>394</v>
      </c>
      <c r="PRT1" s="262"/>
      <c r="PRU1" s="261" t="s">
        <v>394</v>
      </c>
      <c r="PRV1" s="262"/>
      <c r="PRW1" s="261" t="s">
        <v>394</v>
      </c>
      <c r="PRX1" s="262"/>
      <c r="PRY1" s="261" t="s">
        <v>394</v>
      </c>
      <c r="PRZ1" s="262"/>
      <c r="PSA1" s="261" t="s">
        <v>394</v>
      </c>
      <c r="PSB1" s="262"/>
      <c r="PSC1" s="261" t="s">
        <v>394</v>
      </c>
      <c r="PSD1" s="262"/>
      <c r="PSE1" s="261" t="s">
        <v>394</v>
      </c>
      <c r="PSF1" s="262"/>
      <c r="PSG1" s="261" t="s">
        <v>394</v>
      </c>
      <c r="PSH1" s="262"/>
      <c r="PSI1" s="261" t="s">
        <v>394</v>
      </c>
      <c r="PSJ1" s="262"/>
      <c r="PSK1" s="261" t="s">
        <v>394</v>
      </c>
      <c r="PSL1" s="262"/>
      <c r="PSM1" s="261" t="s">
        <v>394</v>
      </c>
      <c r="PSN1" s="262"/>
      <c r="PSO1" s="261" t="s">
        <v>394</v>
      </c>
      <c r="PSP1" s="262"/>
      <c r="PSQ1" s="261" t="s">
        <v>394</v>
      </c>
      <c r="PSR1" s="262"/>
      <c r="PSS1" s="261" t="s">
        <v>394</v>
      </c>
      <c r="PST1" s="262"/>
      <c r="PSU1" s="261" t="s">
        <v>394</v>
      </c>
      <c r="PSV1" s="262"/>
      <c r="PSW1" s="261" t="s">
        <v>394</v>
      </c>
      <c r="PSX1" s="262"/>
      <c r="PSY1" s="261" t="s">
        <v>394</v>
      </c>
      <c r="PSZ1" s="262"/>
      <c r="PTA1" s="261" t="s">
        <v>394</v>
      </c>
      <c r="PTB1" s="262"/>
      <c r="PTC1" s="261" t="s">
        <v>394</v>
      </c>
      <c r="PTD1" s="262"/>
      <c r="PTE1" s="261" t="s">
        <v>394</v>
      </c>
      <c r="PTF1" s="262"/>
      <c r="PTG1" s="261" t="s">
        <v>394</v>
      </c>
      <c r="PTH1" s="262"/>
      <c r="PTI1" s="261" t="s">
        <v>394</v>
      </c>
      <c r="PTJ1" s="262"/>
      <c r="PTK1" s="261" t="s">
        <v>394</v>
      </c>
      <c r="PTL1" s="262"/>
      <c r="PTM1" s="261" t="s">
        <v>394</v>
      </c>
      <c r="PTN1" s="262"/>
      <c r="PTO1" s="261" t="s">
        <v>394</v>
      </c>
      <c r="PTP1" s="262"/>
      <c r="PTQ1" s="261" t="s">
        <v>394</v>
      </c>
      <c r="PTR1" s="262"/>
      <c r="PTS1" s="261" t="s">
        <v>394</v>
      </c>
      <c r="PTT1" s="262"/>
      <c r="PTU1" s="261" t="s">
        <v>394</v>
      </c>
      <c r="PTV1" s="262"/>
      <c r="PTW1" s="261" t="s">
        <v>394</v>
      </c>
      <c r="PTX1" s="262"/>
      <c r="PTY1" s="261" t="s">
        <v>394</v>
      </c>
      <c r="PTZ1" s="262"/>
      <c r="PUA1" s="261" t="s">
        <v>394</v>
      </c>
      <c r="PUB1" s="262"/>
      <c r="PUC1" s="261" t="s">
        <v>394</v>
      </c>
      <c r="PUD1" s="262"/>
      <c r="PUE1" s="261" t="s">
        <v>394</v>
      </c>
      <c r="PUF1" s="262"/>
      <c r="PUG1" s="261" t="s">
        <v>394</v>
      </c>
      <c r="PUH1" s="262"/>
      <c r="PUI1" s="261" t="s">
        <v>394</v>
      </c>
      <c r="PUJ1" s="262"/>
      <c r="PUK1" s="261" t="s">
        <v>394</v>
      </c>
      <c r="PUL1" s="262"/>
      <c r="PUM1" s="261" t="s">
        <v>394</v>
      </c>
      <c r="PUN1" s="262"/>
      <c r="PUO1" s="261" t="s">
        <v>394</v>
      </c>
      <c r="PUP1" s="262"/>
      <c r="PUQ1" s="261" t="s">
        <v>394</v>
      </c>
      <c r="PUR1" s="262"/>
      <c r="PUS1" s="261" t="s">
        <v>394</v>
      </c>
      <c r="PUT1" s="262"/>
      <c r="PUU1" s="261" t="s">
        <v>394</v>
      </c>
      <c r="PUV1" s="262"/>
      <c r="PUW1" s="261" t="s">
        <v>394</v>
      </c>
      <c r="PUX1" s="262"/>
      <c r="PUY1" s="261" t="s">
        <v>394</v>
      </c>
      <c r="PUZ1" s="262"/>
      <c r="PVA1" s="261" t="s">
        <v>394</v>
      </c>
      <c r="PVB1" s="262"/>
      <c r="PVC1" s="261" t="s">
        <v>394</v>
      </c>
      <c r="PVD1" s="262"/>
      <c r="PVE1" s="261" t="s">
        <v>394</v>
      </c>
      <c r="PVF1" s="262"/>
      <c r="PVG1" s="261" t="s">
        <v>394</v>
      </c>
      <c r="PVH1" s="262"/>
      <c r="PVI1" s="261" t="s">
        <v>394</v>
      </c>
      <c r="PVJ1" s="262"/>
      <c r="PVK1" s="261" t="s">
        <v>394</v>
      </c>
      <c r="PVL1" s="262"/>
      <c r="PVM1" s="261" t="s">
        <v>394</v>
      </c>
      <c r="PVN1" s="262"/>
      <c r="PVO1" s="261" t="s">
        <v>394</v>
      </c>
      <c r="PVP1" s="262"/>
      <c r="PVQ1" s="261" t="s">
        <v>394</v>
      </c>
      <c r="PVR1" s="262"/>
      <c r="PVS1" s="261" t="s">
        <v>394</v>
      </c>
      <c r="PVT1" s="262"/>
      <c r="PVU1" s="261" t="s">
        <v>394</v>
      </c>
      <c r="PVV1" s="262"/>
      <c r="PVW1" s="261" t="s">
        <v>394</v>
      </c>
      <c r="PVX1" s="262"/>
      <c r="PVY1" s="261" t="s">
        <v>394</v>
      </c>
      <c r="PVZ1" s="262"/>
      <c r="PWA1" s="261" t="s">
        <v>394</v>
      </c>
      <c r="PWB1" s="262"/>
      <c r="PWC1" s="261" t="s">
        <v>394</v>
      </c>
      <c r="PWD1" s="262"/>
      <c r="PWE1" s="261" t="s">
        <v>394</v>
      </c>
      <c r="PWF1" s="262"/>
      <c r="PWG1" s="261" t="s">
        <v>394</v>
      </c>
      <c r="PWH1" s="262"/>
      <c r="PWI1" s="261" t="s">
        <v>394</v>
      </c>
      <c r="PWJ1" s="262"/>
      <c r="PWK1" s="261" t="s">
        <v>394</v>
      </c>
      <c r="PWL1" s="262"/>
      <c r="PWM1" s="261" t="s">
        <v>394</v>
      </c>
      <c r="PWN1" s="262"/>
      <c r="PWO1" s="261" t="s">
        <v>394</v>
      </c>
      <c r="PWP1" s="262"/>
      <c r="PWQ1" s="261" t="s">
        <v>394</v>
      </c>
      <c r="PWR1" s="262"/>
      <c r="PWS1" s="261" t="s">
        <v>394</v>
      </c>
      <c r="PWT1" s="262"/>
      <c r="PWU1" s="261" t="s">
        <v>394</v>
      </c>
      <c r="PWV1" s="262"/>
      <c r="PWW1" s="261" t="s">
        <v>394</v>
      </c>
      <c r="PWX1" s="262"/>
      <c r="PWY1" s="261" t="s">
        <v>394</v>
      </c>
      <c r="PWZ1" s="262"/>
      <c r="PXA1" s="261" t="s">
        <v>394</v>
      </c>
      <c r="PXB1" s="262"/>
      <c r="PXC1" s="261" t="s">
        <v>394</v>
      </c>
      <c r="PXD1" s="262"/>
      <c r="PXE1" s="261" t="s">
        <v>394</v>
      </c>
      <c r="PXF1" s="262"/>
      <c r="PXG1" s="261" t="s">
        <v>394</v>
      </c>
      <c r="PXH1" s="262"/>
      <c r="PXI1" s="261" t="s">
        <v>394</v>
      </c>
      <c r="PXJ1" s="262"/>
      <c r="PXK1" s="261" t="s">
        <v>394</v>
      </c>
      <c r="PXL1" s="262"/>
      <c r="PXM1" s="261" t="s">
        <v>394</v>
      </c>
      <c r="PXN1" s="262"/>
      <c r="PXO1" s="261" t="s">
        <v>394</v>
      </c>
      <c r="PXP1" s="262"/>
      <c r="PXQ1" s="261" t="s">
        <v>394</v>
      </c>
      <c r="PXR1" s="262"/>
      <c r="PXS1" s="261" t="s">
        <v>394</v>
      </c>
      <c r="PXT1" s="262"/>
      <c r="PXU1" s="261" t="s">
        <v>394</v>
      </c>
      <c r="PXV1" s="262"/>
      <c r="PXW1" s="261" t="s">
        <v>394</v>
      </c>
      <c r="PXX1" s="262"/>
      <c r="PXY1" s="261" t="s">
        <v>394</v>
      </c>
      <c r="PXZ1" s="262"/>
      <c r="PYA1" s="261" t="s">
        <v>394</v>
      </c>
      <c r="PYB1" s="262"/>
      <c r="PYC1" s="261" t="s">
        <v>394</v>
      </c>
      <c r="PYD1" s="262"/>
      <c r="PYE1" s="261" t="s">
        <v>394</v>
      </c>
      <c r="PYF1" s="262"/>
      <c r="PYG1" s="261" t="s">
        <v>394</v>
      </c>
      <c r="PYH1" s="262"/>
      <c r="PYI1" s="261" t="s">
        <v>394</v>
      </c>
      <c r="PYJ1" s="262"/>
      <c r="PYK1" s="261" t="s">
        <v>394</v>
      </c>
      <c r="PYL1" s="262"/>
      <c r="PYM1" s="261" t="s">
        <v>394</v>
      </c>
      <c r="PYN1" s="262"/>
      <c r="PYO1" s="261" t="s">
        <v>394</v>
      </c>
      <c r="PYP1" s="262"/>
      <c r="PYQ1" s="261" t="s">
        <v>394</v>
      </c>
      <c r="PYR1" s="262"/>
      <c r="PYS1" s="261" t="s">
        <v>394</v>
      </c>
      <c r="PYT1" s="262"/>
      <c r="PYU1" s="261" t="s">
        <v>394</v>
      </c>
      <c r="PYV1" s="262"/>
      <c r="PYW1" s="261" t="s">
        <v>394</v>
      </c>
      <c r="PYX1" s="262"/>
      <c r="PYY1" s="261" t="s">
        <v>394</v>
      </c>
      <c r="PYZ1" s="262"/>
      <c r="PZA1" s="261" t="s">
        <v>394</v>
      </c>
      <c r="PZB1" s="262"/>
      <c r="PZC1" s="261" t="s">
        <v>394</v>
      </c>
      <c r="PZD1" s="262"/>
      <c r="PZE1" s="261" t="s">
        <v>394</v>
      </c>
      <c r="PZF1" s="262"/>
      <c r="PZG1" s="261" t="s">
        <v>394</v>
      </c>
      <c r="PZH1" s="262"/>
      <c r="PZI1" s="261" t="s">
        <v>394</v>
      </c>
      <c r="PZJ1" s="262"/>
      <c r="PZK1" s="261" t="s">
        <v>394</v>
      </c>
      <c r="PZL1" s="262"/>
      <c r="PZM1" s="261" t="s">
        <v>394</v>
      </c>
      <c r="PZN1" s="262"/>
      <c r="PZO1" s="261" t="s">
        <v>394</v>
      </c>
      <c r="PZP1" s="262"/>
      <c r="PZQ1" s="261" t="s">
        <v>394</v>
      </c>
      <c r="PZR1" s="262"/>
      <c r="PZS1" s="261" t="s">
        <v>394</v>
      </c>
      <c r="PZT1" s="262"/>
      <c r="PZU1" s="261" t="s">
        <v>394</v>
      </c>
      <c r="PZV1" s="262"/>
      <c r="PZW1" s="261" t="s">
        <v>394</v>
      </c>
      <c r="PZX1" s="262"/>
      <c r="PZY1" s="261" t="s">
        <v>394</v>
      </c>
      <c r="PZZ1" s="262"/>
      <c r="QAA1" s="261" t="s">
        <v>394</v>
      </c>
      <c r="QAB1" s="262"/>
      <c r="QAC1" s="261" t="s">
        <v>394</v>
      </c>
      <c r="QAD1" s="262"/>
      <c r="QAE1" s="261" t="s">
        <v>394</v>
      </c>
      <c r="QAF1" s="262"/>
      <c r="QAG1" s="261" t="s">
        <v>394</v>
      </c>
      <c r="QAH1" s="262"/>
      <c r="QAI1" s="261" t="s">
        <v>394</v>
      </c>
      <c r="QAJ1" s="262"/>
      <c r="QAK1" s="261" t="s">
        <v>394</v>
      </c>
      <c r="QAL1" s="262"/>
      <c r="QAM1" s="261" t="s">
        <v>394</v>
      </c>
      <c r="QAN1" s="262"/>
      <c r="QAO1" s="261" t="s">
        <v>394</v>
      </c>
      <c r="QAP1" s="262"/>
      <c r="QAQ1" s="261" t="s">
        <v>394</v>
      </c>
      <c r="QAR1" s="262"/>
      <c r="QAS1" s="261" t="s">
        <v>394</v>
      </c>
      <c r="QAT1" s="262"/>
      <c r="QAU1" s="261" t="s">
        <v>394</v>
      </c>
      <c r="QAV1" s="262"/>
      <c r="QAW1" s="261" t="s">
        <v>394</v>
      </c>
      <c r="QAX1" s="262"/>
      <c r="QAY1" s="261" t="s">
        <v>394</v>
      </c>
      <c r="QAZ1" s="262"/>
      <c r="QBA1" s="261" t="s">
        <v>394</v>
      </c>
      <c r="QBB1" s="262"/>
      <c r="QBC1" s="261" t="s">
        <v>394</v>
      </c>
      <c r="QBD1" s="262"/>
      <c r="QBE1" s="261" t="s">
        <v>394</v>
      </c>
      <c r="QBF1" s="262"/>
      <c r="QBG1" s="261" t="s">
        <v>394</v>
      </c>
      <c r="QBH1" s="262"/>
      <c r="QBI1" s="261" t="s">
        <v>394</v>
      </c>
      <c r="QBJ1" s="262"/>
      <c r="QBK1" s="261" t="s">
        <v>394</v>
      </c>
      <c r="QBL1" s="262"/>
      <c r="QBM1" s="261" t="s">
        <v>394</v>
      </c>
      <c r="QBN1" s="262"/>
      <c r="QBO1" s="261" t="s">
        <v>394</v>
      </c>
      <c r="QBP1" s="262"/>
      <c r="QBQ1" s="261" t="s">
        <v>394</v>
      </c>
      <c r="QBR1" s="262"/>
      <c r="QBS1" s="261" t="s">
        <v>394</v>
      </c>
      <c r="QBT1" s="262"/>
      <c r="QBU1" s="261" t="s">
        <v>394</v>
      </c>
      <c r="QBV1" s="262"/>
      <c r="QBW1" s="261" t="s">
        <v>394</v>
      </c>
      <c r="QBX1" s="262"/>
      <c r="QBY1" s="261" t="s">
        <v>394</v>
      </c>
      <c r="QBZ1" s="262"/>
      <c r="QCA1" s="261" t="s">
        <v>394</v>
      </c>
      <c r="QCB1" s="262"/>
      <c r="QCC1" s="261" t="s">
        <v>394</v>
      </c>
      <c r="QCD1" s="262"/>
      <c r="QCE1" s="261" t="s">
        <v>394</v>
      </c>
      <c r="QCF1" s="262"/>
      <c r="QCG1" s="261" t="s">
        <v>394</v>
      </c>
      <c r="QCH1" s="262"/>
      <c r="QCI1" s="261" t="s">
        <v>394</v>
      </c>
      <c r="QCJ1" s="262"/>
      <c r="QCK1" s="261" t="s">
        <v>394</v>
      </c>
      <c r="QCL1" s="262"/>
      <c r="QCM1" s="261" t="s">
        <v>394</v>
      </c>
      <c r="QCN1" s="262"/>
      <c r="QCO1" s="261" t="s">
        <v>394</v>
      </c>
      <c r="QCP1" s="262"/>
      <c r="QCQ1" s="261" t="s">
        <v>394</v>
      </c>
      <c r="QCR1" s="262"/>
      <c r="QCS1" s="261" t="s">
        <v>394</v>
      </c>
      <c r="QCT1" s="262"/>
      <c r="QCU1" s="261" t="s">
        <v>394</v>
      </c>
      <c r="QCV1" s="262"/>
      <c r="QCW1" s="261" t="s">
        <v>394</v>
      </c>
      <c r="QCX1" s="262"/>
      <c r="QCY1" s="261" t="s">
        <v>394</v>
      </c>
      <c r="QCZ1" s="262"/>
      <c r="QDA1" s="261" t="s">
        <v>394</v>
      </c>
      <c r="QDB1" s="262"/>
      <c r="QDC1" s="261" t="s">
        <v>394</v>
      </c>
      <c r="QDD1" s="262"/>
      <c r="QDE1" s="261" t="s">
        <v>394</v>
      </c>
      <c r="QDF1" s="262"/>
      <c r="QDG1" s="261" t="s">
        <v>394</v>
      </c>
      <c r="QDH1" s="262"/>
      <c r="QDI1" s="261" t="s">
        <v>394</v>
      </c>
      <c r="QDJ1" s="262"/>
      <c r="QDK1" s="261" t="s">
        <v>394</v>
      </c>
      <c r="QDL1" s="262"/>
      <c r="QDM1" s="261" t="s">
        <v>394</v>
      </c>
      <c r="QDN1" s="262"/>
      <c r="QDO1" s="261" t="s">
        <v>394</v>
      </c>
      <c r="QDP1" s="262"/>
      <c r="QDQ1" s="261" t="s">
        <v>394</v>
      </c>
      <c r="QDR1" s="262"/>
      <c r="QDS1" s="261" t="s">
        <v>394</v>
      </c>
      <c r="QDT1" s="262"/>
      <c r="QDU1" s="261" t="s">
        <v>394</v>
      </c>
      <c r="QDV1" s="262"/>
      <c r="QDW1" s="261" t="s">
        <v>394</v>
      </c>
      <c r="QDX1" s="262"/>
      <c r="QDY1" s="261" t="s">
        <v>394</v>
      </c>
      <c r="QDZ1" s="262"/>
      <c r="QEA1" s="261" t="s">
        <v>394</v>
      </c>
      <c r="QEB1" s="262"/>
      <c r="QEC1" s="261" t="s">
        <v>394</v>
      </c>
      <c r="QED1" s="262"/>
      <c r="QEE1" s="261" t="s">
        <v>394</v>
      </c>
      <c r="QEF1" s="262"/>
      <c r="QEG1" s="261" t="s">
        <v>394</v>
      </c>
      <c r="QEH1" s="262"/>
      <c r="QEI1" s="261" t="s">
        <v>394</v>
      </c>
      <c r="QEJ1" s="262"/>
      <c r="QEK1" s="261" t="s">
        <v>394</v>
      </c>
      <c r="QEL1" s="262"/>
      <c r="QEM1" s="261" t="s">
        <v>394</v>
      </c>
      <c r="QEN1" s="262"/>
      <c r="QEO1" s="261" t="s">
        <v>394</v>
      </c>
      <c r="QEP1" s="262"/>
      <c r="QEQ1" s="261" t="s">
        <v>394</v>
      </c>
      <c r="QER1" s="262"/>
      <c r="QES1" s="261" t="s">
        <v>394</v>
      </c>
      <c r="QET1" s="262"/>
      <c r="QEU1" s="261" t="s">
        <v>394</v>
      </c>
      <c r="QEV1" s="262"/>
      <c r="QEW1" s="261" t="s">
        <v>394</v>
      </c>
      <c r="QEX1" s="262"/>
      <c r="QEY1" s="261" t="s">
        <v>394</v>
      </c>
      <c r="QEZ1" s="262"/>
      <c r="QFA1" s="261" t="s">
        <v>394</v>
      </c>
      <c r="QFB1" s="262"/>
      <c r="QFC1" s="261" t="s">
        <v>394</v>
      </c>
      <c r="QFD1" s="262"/>
      <c r="QFE1" s="261" t="s">
        <v>394</v>
      </c>
      <c r="QFF1" s="262"/>
      <c r="QFG1" s="261" t="s">
        <v>394</v>
      </c>
      <c r="QFH1" s="262"/>
      <c r="QFI1" s="261" t="s">
        <v>394</v>
      </c>
      <c r="QFJ1" s="262"/>
      <c r="QFK1" s="261" t="s">
        <v>394</v>
      </c>
      <c r="QFL1" s="262"/>
      <c r="QFM1" s="261" t="s">
        <v>394</v>
      </c>
      <c r="QFN1" s="262"/>
      <c r="QFO1" s="261" t="s">
        <v>394</v>
      </c>
      <c r="QFP1" s="262"/>
      <c r="QFQ1" s="261" t="s">
        <v>394</v>
      </c>
      <c r="QFR1" s="262"/>
      <c r="QFS1" s="261" t="s">
        <v>394</v>
      </c>
      <c r="QFT1" s="262"/>
      <c r="QFU1" s="261" t="s">
        <v>394</v>
      </c>
      <c r="QFV1" s="262"/>
      <c r="QFW1" s="261" t="s">
        <v>394</v>
      </c>
      <c r="QFX1" s="262"/>
      <c r="QFY1" s="261" t="s">
        <v>394</v>
      </c>
      <c r="QFZ1" s="262"/>
      <c r="QGA1" s="261" t="s">
        <v>394</v>
      </c>
      <c r="QGB1" s="262"/>
      <c r="QGC1" s="261" t="s">
        <v>394</v>
      </c>
      <c r="QGD1" s="262"/>
      <c r="QGE1" s="261" t="s">
        <v>394</v>
      </c>
      <c r="QGF1" s="262"/>
      <c r="QGG1" s="261" t="s">
        <v>394</v>
      </c>
      <c r="QGH1" s="262"/>
      <c r="QGI1" s="261" t="s">
        <v>394</v>
      </c>
      <c r="QGJ1" s="262"/>
      <c r="QGK1" s="261" t="s">
        <v>394</v>
      </c>
      <c r="QGL1" s="262"/>
      <c r="QGM1" s="261" t="s">
        <v>394</v>
      </c>
      <c r="QGN1" s="262"/>
      <c r="QGO1" s="261" t="s">
        <v>394</v>
      </c>
      <c r="QGP1" s="262"/>
      <c r="QGQ1" s="261" t="s">
        <v>394</v>
      </c>
      <c r="QGR1" s="262"/>
      <c r="QGS1" s="261" t="s">
        <v>394</v>
      </c>
      <c r="QGT1" s="262"/>
      <c r="QGU1" s="261" t="s">
        <v>394</v>
      </c>
      <c r="QGV1" s="262"/>
      <c r="QGW1" s="261" t="s">
        <v>394</v>
      </c>
      <c r="QGX1" s="262"/>
      <c r="QGY1" s="261" t="s">
        <v>394</v>
      </c>
      <c r="QGZ1" s="262"/>
      <c r="QHA1" s="261" t="s">
        <v>394</v>
      </c>
      <c r="QHB1" s="262"/>
      <c r="QHC1" s="261" t="s">
        <v>394</v>
      </c>
      <c r="QHD1" s="262"/>
      <c r="QHE1" s="261" t="s">
        <v>394</v>
      </c>
      <c r="QHF1" s="262"/>
      <c r="QHG1" s="261" t="s">
        <v>394</v>
      </c>
      <c r="QHH1" s="262"/>
      <c r="QHI1" s="261" t="s">
        <v>394</v>
      </c>
      <c r="QHJ1" s="262"/>
      <c r="QHK1" s="261" t="s">
        <v>394</v>
      </c>
      <c r="QHL1" s="262"/>
      <c r="QHM1" s="261" t="s">
        <v>394</v>
      </c>
      <c r="QHN1" s="262"/>
      <c r="QHO1" s="261" t="s">
        <v>394</v>
      </c>
      <c r="QHP1" s="262"/>
      <c r="QHQ1" s="261" t="s">
        <v>394</v>
      </c>
      <c r="QHR1" s="262"/>
      <c r="QHS1" s="261" t="s">
        <v>394</v>
      </c>
      <c r="QHT1" s="262"/>
      <c r="QHU1" s="261" t="s">
        <v>394</v>
      </c>
      <c r="QHV1" s="262"/>
      <c r="QHW1" s="261" t="s">
        <v>394</v>
      </c>
      <c r="QHX1" s="262"/>
      <c r="QHY1" s="261" t="s">
        <v>394</v>
      </c>
      <c r="QHZ1" s="262"/>
      <c r="QIA1" s="261" t="s">
        <v>394</v>
      </c>
      <c r="QIB1" s="262"/>
      <c r="QIC1" s="261" t="s">
        <v>394</v>
      </c>
      <c r="QID1" s="262"/>
      <c r="QIE1" s="261" t="s">
        <v>394</v>
      </c>
      <c r="QIF1" s="262"/>
      <c r="QIG1" s="261" t="s">
        <v>394</v>
      </c>
      <c r="QIH1" s="262"/>
      <c r="QII1" s="261" t="s">
        <v>394</v>
      </c>
      <c r="QIJ1" s="262"/>
      <c r="QIK1" s="261" t="s">
        <v>394</v>
      </c>
      <c r="QIL1" s="262"/>
      <c r="QIM1" s="261" t="s">
        <v>394</v>
      </c>
      <c r="QIN1" s="262"/>
      <c r="QIO1" s="261" t="s">
        <v>394</v>
      </c>
      <c r="QIP1" s="262"/>
      <c r="QIQ1" s="261" t="s">
        <v>394</v>
      </c>
      <c r="QIR1" s="262"/>
      <c r="QIS1" s="261" t="s">
        <v>394</v>
      </c>
      <c r="QIT1" s="262"/>
      <c r="QIU1" s="261" t="s">
        <v>394</v>
      </c>
      <c r="QIV1" s="262"/>
      <c r="QIW1" s="261" t="s">
        <v>394</v>
      </c>
      <c r="QIX1" s="262"/>
      <c r="QIY1" s="261" t="s">
        <v>394</v>
      </c>
      <c r="QIZ1" s="262"/>
      <c r="QJA1" s="261" t="s">
        <v>394</v>
      </c>
      <c r="QJB1" s="262"/>
      <c r="QJC1" s="261" t="s">
        <v>394</v>
      </c>
      <c r="QJD1" s="262"/>
      <c r="QJE1" s="261" t="s">
        <v>394</v>
      </c>
      <c r="QJF1" s="262"/>
      <c r="QJG1" s="261" t="s">
        <v>394</v>
      </c>
      <c r="QJH1" s="262"/>
      <c r="QJI1" s="261" t="s">
        <v>394</v>
      </c>
      <c r="QJJ1" s="262"/>
      <c r="QJK1" s="261" t="s">
        <v>394</v>
      </c>
      <c r="QJL1" s="262"/>
      <c r="QJM1" s="261" t="s">
        <v>394</v>
      </c>
      <c r="QJN1" s="262"/>
      <c r="QJO1" s="261" t="s">
        <v>394</v>
      </c>
      <c r="QJP1" s="262"/>
      <c r="QJQ1" s="261" t="s">
        <v>394</v>
      </c>
      <c r="QJR1" s="262"/>
      <c r="QJS1" s="261" t="s">
        <v>394</v>
      </c>
      <c r="QJT1" s="262"/>
      <c r="QJU1" s="261" t="s">
        <v>394</v>
      </c>
      <c r="QJV1" s="262"/>
      <c r="QJW1" s="261" t="s">
        <v>394</v>
      </c>
      <c r="QJX1" s="262"/>
      <c r="QJY1" s="261" t="s">
        <v>394</v>
      </c>
      <c r="QJZ1" s="262"/>
      <c r="QKA1" s="261" t="s">
        <v>394</v>
      </c>
      <c r="QKB1" s="262"/>
      <c r="QKC1" s="261" t="s">
        <v>394</v>
      </c>
      <c r="QKD1" s="262"/>
      <c r="QKE1" s="261" t="s">
        <v>394</v>
      </c>
      <c r="QKF1" s="262"/>
      <c r="QKG1" s="261" t="s">
        <v>394</v>
      </c>
      <c r="QKH1" s="262"/>
      <c r="QKI1" s="261" t="s">
        <v>394</v>
      </c>
      <c r="QKJ1" s="262"/>
      <c r="QKK1" s="261" t="s">
        <v>394</v>
      </c>
      <c r="QKL1" s="262"/>
      <c r="QKM1" s="261" t="s">
        <v>394</v>
      </c>
      <c r="QKN1" s="262"/>
      <c r="QKO1" s="261" t="s">
        <v>394</v>
      </c>
      <c r="QKP1" s="262"/>
      <c r="QKQ1" s="261" t="s">
        <v>394</v>
      </c>
      <c r="QKR1" s="262"/>
      <c r="QKS1" s="261" t="s">
        <v>394</v>
      </c>
      <c r="QKT1" s="262"/>
      <c r="QKU1" s="261" t="s">
        <v>394</v>
      </c>
      <c r="QKV1" s="262"/>
      <c r="QKW1" s="261" t="s">
        <v>394</v>
      </c>
      <c r="QKX1" s="262"/>
      <c r="QKY1" s="261" t="s">
        <v>394</v>
      </c>
      <c r="QKZ1" s="262"/>
      <c r="QLA1" s="261" t="s">
        <v>394</v>
      </c>
      <c r="QLB1" s="262"/>
      <c r="QLC1" s="261" t="s">
        <v>394</v>
      </c>
      <c r="QLD1" s="262"/>
      <c r="QLE1" s="261" t="s">
        <v>394</v>
      </c>
      <c r="QLF1" s="262"/>
      <c r="QLG1" s="261" t="s">
        <v>394</v>
      </c>
      <c r="QLH1" s="262"/>
      <c r="QLI1" s="261" t="s">
        <v>394</v>
      </c>
      <c r="QLJ1" s="262"/>
      <c r="QLK1" s="261" t="s">
        <v>394</v>
      </c>
      <c r="QLL1" s="262"/>
      <c r="QLM1" s="261" t="s">
        <v>394</v>
      </c>
      <c r="QLN1" s="262"/>
      <c r="QLO1" s="261" t="s">
        <v>394</v>
      </c>
      <c r="QLP1" s="262"/>
      <c r="QLQ1" s="261" t="s">
        <v>394</v>
      </c>
      <c r="QLR1" s="262"/>
      <c r="QLS1" s="261" t="s">
        <v>394</v>
      </c>
      <c r="QLT1" s="262"/>
      <c r="QLU1" s="261" t="s">
        <v>394</v>
      </c>
      <c r="QLV1" s="262"/>
      <c r="QLW1" s="261" t="s">
        <v>394</v>
      </c>
      <c r="QLX1" s="262"/>
      <c r="QLY1" s="261" t="s">
        <v>394</v>
      </c>
      <c r="QLZ1" s="262"/>
      <c r="QMA1" s="261" t="s">
        <v>394</v>
      </c>
      <c r="QMB1" s="262"/>
      <c r="QMC1" s="261" t="s">
        <v>394</v>
      </c>
      <c r="QMD1" s="262"/>
      <c r="QME1" s="261" t="s">
        <v>394</v>
      </c>
      <c r="QMF1" s="262"/>
      <c r="QMG1" s="261" t="s">
        <v>394</v>
      </c>
      <c r="QMH1" s="262"/>
      <c r="QMI1" s="261" t="s">
        <v>394</v>
      </c>
      <c r="QMJ1" s="262"/>
      <c r="QMK1" s="261" t="s">
        <v>394</v>
      </c>
      <c r="QML1" s="262"/>
      <c r="QMM1" s="261" t="s">
        <v>394</v>
      </c>
      <c r="QMN1" s="262"/>
      <c r="QMO1" s="261" t="s">
        <v>394</v>
      </c>
      <c r="QMP1" s="262"/>
      <c r="QMQ1" s="261" t="s">
        <v>394</v>
      </c>
      <c r="QMR1" s="262"/>
      <c r="QMS1" s="261" t="s">
        <v>394</v>
      </c>
      <c r="QMT1" s="262"/>
      <c r="QMU1" s="261" t="s">
        <v>394</v>
      </c>
      <c r="QMV1" s="262"/>
      <c r="QMW1" s="261" t="s">
        <v>394</v>
      </c>
      <c r="QMX1" s="262"/>
      <c r="QMY1" s="261" t="s">
        <v>394</v>
      </c>
      <c r="QMZ1" s="262"/>
      <c r="QNA1" s="261" t="s">
        <v>394</v>
      </c>
      <c r="QNB1" s="262"/>
      <c r="QNC1" s="261" t="s">
        <v>394</v>
      </c>
      <c r="QND1" s="262"/>
      <c r="QNE1" s="261" t="s">
        <v>394</v>
      </c>
      <c r="QNF1" s="262"/>
      <c r="QNG1" s="261" t="s">
        <v>394</v>
      </c>
      <c r="QNH1" s="262"/>
      <c r="QNI1" s="261" t="s">
        <v>394</v>
      </c>
      <c r="QNJ1" s="262"/>
      <c r="QNK1" s="261" t="s">
        <v>394</v>
      </c>
      <c r="QNL1" s="262"/>
      <c r="QNM1" s="261" t="s">
        <v>394</v>
      </c>
      <c r="QNN1" s="262"/>
      <c r="QNO1" s="261" t="s">
        <v>394</v>
      </c>
      <c r="QNP1" s="262"/>
      <c r="QNQ1" s="261" t="s">
        <v>394</v>
      </c>
      <c r="QNR1" s="262"/>
      <c r="QNS1" s="261" t="s">
        <v>394</v>
      </c>
      <c r="QNT1" s="262"/>
      <c r="QNU1" s="261" t="s">
        <v>394</v>
      </c>
      <c r="QNV1" s="262"/>
      <c r="QNW1" s="261" t="s">
        <v>394</v>
      </c>
      <c r="QNX1" s="262"/>
      <c r="QNY1" s="261" t="s">
        <v>394</v>
      </c>
      <c r="QNZ1" s="262"/>
      <c r="QOA1" s="261" t="s">
        <v>394</v>
      </c>
      <c r="QOB1" s="262"/>
      <c r="QOC1" s="261" t="s">
        <v>394</v>
      </c>
      <c r="QOD1" s="262"/>
      <c r="QOE1" s="261" t="s">
        <v>394</v>
      </c>
      <c r="QOF1" s="262"/>
      <c r="QOG1" s="261" t="s">
        <v>394</v>
      </c>
      <c r="QOH1" s="262"/>
      <c r="QOI1" s="261" t="s">
        <v>394</v>
      </c>
      <c r="QOJ1" s="262"/>
      <c r="QOK1" s="261" t="s">
        <v>394</v>
      </c>
      <c r="QOL1" s="262"/>
      <c r="QOM1" s="261" t="s">
        <v>394</v>
      </c>
      <c r="QON1" s="262"/>
      <c r="QOO1" s="261" t="s">
        <v>394</v>
      </c>
      <c r="QOP1" s="262"/>
      <c r="QOQ1" s="261" t="s">
        <v>394</v>
      </c>
      <c r="QOR1" s="262"/>
      <c r="QOS1" s="261" t="s">
        <v>394</v>
      </c>
      <c r="QOT1" s="262"/>
      <c r="QOU1" s="261" t="s">
        <v>394</v>
      </c>
      <c r="QOV1" s="262"/>
      <c r="QOW1" s="261" t="s">
        <v>394</v>
      </c>
      <c r="QOX1" s="262"/>
      <c r="QOY1" s="261" t="s">
        <v>394</v>
      </c>
      <c r="QOZ1" s="262"/>
      <c r="QPA1" s="261" t="s">
        <v>394</v>
      </c>
      <c r="QPB1" s="262"/>
      <c r="QPC1" s="261" t="s">
        <v>394</v>
      </c>
      <c r="QPD1" s="262"/>
      <c r="QPE1" s="261" t="s">
        <v>394</v>
      </c>
      <c r="QPF1" s="262"/>
      <c r="QPG1" s="261" t="s">
        <v>394</v>
      </c>
      <c r="QPH1" s="262"/>
      <c r="QPI1" s="261" t="s">
        <v>394</v>
      </c>
      <c r="QPJ1" s="262"/>
      <c r="QPK1" s="261" t="s">
        <v>394</v>
      </c>
      <c r="QPL1" s="262"/>
      <c r="QPM1" s="261" t="s">
        <v>394</v>
      </c>
      <c r="QPN1" s="262"/>
      <c r="QPO1" s="261" t="s">
        <v>394</v>
      </c>
      <c r="QPP1" s="262"/>
      <c r="QPQ1" s="261" t="s">
        <v>394</v>
      </c>
      <c r="QPR1" s="262"/>
      <c r="QPS1" s="261" t="s">
        <v>394</v>
      </c>
      <c r="QPT1" s="262"/>
      <c r="QPU1" s="261" t="s">
        <v>394</v>
      </c>
      <c r="QPV1" s="262"/>
      <c r="QPW1" s="261" t="s">
        <v>394</v>
      </c>
      <c r="QPX1" s="262"/>
      <c r="QPY1" s="261" t="s">
        <v>394</v>
      </c>
      <c r="QPZ1" s="262"/>
      <c r="QQA1" s="261" t="s">
        <v>394</v>
      </c>
      <c r="QQB1" s="262"/>
      <c r="QQC1" s="261" t="s">
        <v>394</v>
      </c>
      <c r="QQD1" s="262"/>
      <c r="QQE1" s="261" t="s">
        <v>394</v>
      </c>
      <c r="QQF1" s="262"/>
      <c r="QQG1" s="261" t="s">
        <v>394</v>
      </c>
      <c r="QQH1" s="262"/>
      <c r="QQI1" s="261" t="s">
        <v>394</v>
      </c>
      <c r="QQJ1" s="262"/>
      <c r="QQK1" s="261" t="s">
        <v>394</v>
      </c>
      <c r="QQL1" s="262"/>
      <c r="QQM1" s="261" t="s">
        <v>394</v>
      </c>
      <c r="QQN1" s="262"/>
      <c r="QQO1" s="261" t="s">
        <v>394</v>
      </c>
      <c r="QQP1" s="262"/>
      <c r="QQQ1" s="261" t="s">
        <v>394</v>
      </c>
      <c r="QQR1" s="262"/>
      <c r="QQS1" s="261" t="s">
        <v>394</v>
      </c>
      <c r="QQT1" s="262"/>
      <c r="QQU1" s="261" t="s">
        <v>394</v>
      </c>
      <c r="QQV1" s="262"/>
      <c r="QQW1" s="261" t="s">
        <v>394</v>
      </c>
      <c r="QQX1" s="262"/>
      <c r="QQY1" s="261" t="s">
        <v>394</v>
      </c>
      <c r="QQZ1" s="262"/>
      <c r="QRA1" s="261" t="s">
        <v>394</v>
      </c>
      <c r="QRB1" s="262"/>
      <c r="QRC1" s="261" t="s">
        <v>394</v>
      </c>
      <c r="QRD1" s="262"/>
      <c r="QRE1" s="261" t="s">
        <v>394</v>
      </c>
      <c r="QRF1" s="262"/>
      <c r="QRG1" s="261" t="s">
        <v>394</v>
      </c>
      <c r="QRH1" s="262"/>
      <c r="QRI1" s="261" t="s">
        <v>394</v>
      </c>
      <c r="QRJ1" s="262"/>
      <c r="QRK1" s="261" t="s">
        <v>394</v>
      </c>
      <c r="QRL1" s="262"/>
      <c r="QRM1" s="261" t="s">
        <v>394</v>
      </c>
      <c r="QRN1" s="262"/>
      <c r="QRO1" s="261" t="s">
        <v>394</v>
      </c>
      <c r="QRP1" s="262"/>
      <c r="QRQ1" s="261" t="s">
        <v>394</v>
      </c>
      <c r="QRR1" s="262"/>
      <c r="QRS1" s="261" t="s">
        <v>394</v>
      </c>
      <c r="QRT1" s="262"/>
      <c r="QRU1" s="261" t="s">
        <v>394</v>
      </c>
      <c r="QRV1" s="262"/>
      <c r="QRW1" s="261" t="s">
        <v>394</v>
      </c>
      <c r="QRX1" s="262"/>
      <c r="QRY1" s="261" t="s">
        <v>394</v>
      </c>
      <c r="QRZ1" s="262"/>
      <c r="QSA1" s="261" t="s">
        <v>394</v>
      </c>
      <c r="QSB1" s="262"/>
      <c r="QSC1" s="261" t="s">
        <v>394</v>
      </c>
      <c r="QSD1" s="262"/>
      <c r="QSE1" s="261" t="s">
        <v>394</v>
      </c>
      <c r="QSF1" s="262"/>
      <c r="QSG1" s="261" t="s">
        <v>394</v>
      </c>
      <c r="QSH1" s="262"/>
      <c r="QSI1" s="261" t="s">
        <v>394</v>
      </c>
      <c r="QSJ1" s="262"/>
      <c r="QSK1" s="261" t="s">
        <v>394</v>
      </c>
      <c r="QSL1" s="262"/>
      <c r="QSM1" s="261" t="s">
        <v>394</v>
      </c>
      <c r="QSN1" s="262"/>
      <c r="QSO1" s="261" t="s">
        <v>394</v>
      </c>
      <c r="QSP1" s="262"/>
      <c r="QSQ1" s="261" t="s">
        <v>394</v>
      </c>
      <c r="QSR1" s="262"/>
      <c r="QSS1" s="261" t="s">
        <v>394</v>
      </c>
      <c r="QST1" s="262"/>
      <c r="QSU1" s="261" t="s">
        <v>394</v>
      </c>
      <c r="QSV1" s="262"/>
      <c r="QSW1" s="261" t="s">
        <v>394</v>
      </c>
      <c r="QSX1" s="262"/>
      <c r="QSY1" s="261" t="s">
        <v>394</v>
      </c>
      <c r="QSZ1" s="262"/>
      <c r="QTA1" s="261" t="s">
        <v>394</v>
      </c>
      <c r="QTB1" s="262"/>
      <c r="QTC1" s="261" t="s">
        <v>394</v>
      </c>
      <c r="QTD1" s="262"/>
      <c r="QTE1" s="261" t="s">
        <v>394</v>
      </c>
      <c r="QTF1" s="262"/>
      <c r="QTG1" s="261" t="s">
        <v>394</v>
      </c>
      <c r="QTH1" s="262"/>
      <c r="QTI1" s="261" t="s">
        <v>394</v>
      </c>
      <c r="QTJ1" s="262"/>
      <c r="QTK1" s="261" t="s">
        <v>394</v>
      </c>
      <c r="QTL1" s="262"/>
      <c r="QTM1" s="261" t="s">
        <v>394</v>
      </c>
      <c r="QTN1" s="262"/>
      <c r="QTO1" s="261" t="s">
        <v>394</v>
      </c>
      <c r="QTP1" s="262"/>
      <c r="QTQ1" s="261" t="s">
        <v>394</v>
      </c>
      <c r="QTR1" s="262"/>
      <c r="QTS1" s="261" t="s">
        <v>394</v>
      </c>
      <c r="QTT1" s="262"/>
      <c r="QTU1" s="261" t="s">
        <v>394</v>
      </c>
      <c r="QTV1" s="262"/>
      <c r="QTW1" s="261" t="s">
        <v>394</v>
      </c>
      <c r="QTX1" s="262"/>
      <c r="QTY1" s="261" t="s">
        <v>394</v>
      </c>
      <c r="QTZ1" s="262"/>
      <c r="QUA1" s="261" t="s">
        <v>394</v>
      </c>
      <c r="QUB1" s="262"/>
      <c r="QUC1" s="261" t="s">
        <v>394</v>
      </c>
      <c r="QUD1" s="262"/>
      <c r="QUE1" s="261" t="s">
        <v>394</v>
      </c>
      <c r="QUF1" s="262"/>
      <c r="QUG1" s="261" t="s">
        <v>394</v>
      </c>
      <c r="QUH1" s="262"/>
      <c r="QUI1" s="261" t="s">
        <v>394</v>
      </c>
      <c r="QUJ1" s="262"/>
      <c r="QUK1" s="261" t="s">
        <v>394</v>
      </c>
      <c r="QUL1" s="262"/>
      <c r="QUM1" s="261" t="s">
        <v>394</v>
      </c>
      <c r="QUN1" s="262"/>
      <c r="QUO1" s="261" t="s">
        <v>394</v>
      </c>
      <c r="QUP1" s="262"/>
      <c r="QUQ1" s="261" t="s">
        <v>394</v>
      </c>
      <c r="QUR1" s="262"/>
      <c r="QUS1" s="261" t="s">
        <v>394</v>
      </c>
      <c r="QUT1" s="262"/>
      <c r="QUU1" s="261" t="s">
        <v>394</v>
      </c>
      <c r="QUV1" s="262"/>
      <c r="QUW1" s="261" t="s">
        <v>394</v>
      </c>
      <c r="QUX1" s="262"/>
      <c r="QUY1" s="261" t="s">
        <v>394</v>
      </c>
      <c r="QUZ1" s="262"/>
      <c r="QVA1" s="261" t="s">
        <v>394</v>
      </c>
      <c r="QVB1" s="262"/>
      <c r="QVC1" s="261" t="s">
        <v>394</v>
      </c>
      <c r="QVD1" s="262"/>
      <c r="QVE1" s="261" t="s">
        <v>394</v>
      </c>
      <c r="QVF1" s="262"/>
      <c r="QVG1" s="261" t="s">
        <v>394</v>
      </c>
      <c r="QVH1" s="262"/>
      <c r="QVI1" s="261" t="s">
        <v>394</v>
      </c>
      <c r="QVJ1" s="262"/>
      <c r="QVK1" s="261" t="s">
        <v>394</v>
      </c>
      <c r="QVL1" s="262"/>
      <c r="QVM1" s="261" t="s">
        <v>394</v>
      </c>
      <c r="QVN1" s="262"/>
      <c r="QVO1" s="261" t="s">
        <v>394</v>
      </c>
      <c r="QVP1" s="262"/>
      <c r="QVQ1" s="261" t="s">
        <v>394</v>
      </c>
      <c r="QVR1" s="262"/>
      <c r="QVS1" s="261" t="s">
        <v>394</v>
      </c>
      <c r="QVT1" s="262"/>
      <c r="QVU1" s="261" t="s">
        <v>394</v>
      </c>
      <c r="QVV1" s="262"/>
      <c r="QVW1" s="261" t="s">
        <v>394</v>
      </c>
      <c r="QVX1" s="262"/>
      <c r="QVY1" s="261" t="s">
        <v>394</v>
      </c>
      <c r="QVZ1" s="262"/>
      <c r="QWA1" s="261" t="s">
        <v>394</v>
      </c>
      <c r="QWB1" s="262"/>
      <c r="QWC1" s="261" t="s">
        <v>394</v>
      </c>
      <c r="QWD1" s="262"/>
      <c r="QWE1" s="261" t="s">
        <v>394</v>
      </c>
      <c r="QWF1" s="262"/>
      <c r="QWG1" s="261" t="s">
        <v>394</v>
      </c>
      <c r="QWH1" s="262"/>
      <c r="QWI1" s="261" t="s">
        <v>394</v>
      </c>
      <c r="QWJ1" s="262"/>
      <c r="QWK1" s="261" t="s">
        <v>394</v>
      </c>
      <c r="QWL1" s="262"/>
      <c r="QWM1" s="261" t="s">
        <v>394</v>
      </c>
      <c r="QWN1" s="262"/>
      <c r="QWO1" s="261" t="s">
        <v>394</v>
      </c>
      <c r="QWP1" s="262"/>
      <c r="QWQ1" s="261" t="s">
        <v>394</v>
      </c>
      <c r="QWR1" s="262"/>
      <c r="QWS1" s="261" t="s">
        <v>394</v>
      </c>
      <c r="QWT1" s="262"/>
      <c r="QWU1" s="261" t="s">
        <v>394</v>
      </c>
      <c r="QWV1" s="262"/>
      <c r="QWW1" s="261" t="s">
        <v>394</v>
      </c>
      <c r="QWX1" s="262"/>
      <c r="QWY1" s="261" t="s">
        <v>394</v>
      </c>
      <c r="QWZ1" s="262"/>
      <c r="QXA1" s="261" t="s">
        <v>394</v>
      </c>
      <c r="QXB1" s="262"/>
      <c r="QXC1" s="261" t="s">
        <v>394</v>
      </c>
      <c r="QXD1" s="262"/>
      <c r="QXE1" s="261" t="s">
        <v>394</v>
      </c>
      <c r="QXF1" s="262"/>
      <c r="QXG1" s="261" t="s">
        <v>394</v>
      </c>
      <c r="QXH1" s="262"/>
      <c r="QXI1" s="261" t="s">
        <v>394</v>
      </c>
      <c r="QXJ1" s="262"/>
      <c r="QXK1" s="261" t="s">
        <v>394</v>
      </c>
      <c r="QXL1" s="262"/>
      <c r="QXM1" s="261" t="s">
        <v>394</v>
      </c>
      <c r="QXN1" s="262"/>
      <c r="QXO1" s="261" t="s">
        <v>394</v>
      </c>
      <c r="QXP1" s="262"/>
      <c r="QXQ1" s="261" t="s">
        <v>394</v>
      </c>
      <c r="QXR1" s="262"/>
      <c r="QXS1" s="261" t="s">
        <v>394</v>
      </c>
      <c r="QXT1" s="262"/>
      <c r="QXU1" s="261" t="s">
        <v>394</v>
      </c>
      <c r="QXV1" s="262"/>
      <c r="QXW1" s="261" t="s">
        <v>394</v>
      </c>
      <c r="QXX1" s="262"/>
      <c r="QXY1" s="261" t="s">
        <v>394</v>
      </c>
      <c r="QXZ1" s="262"/>
      <c r="QYA1" s="261" t="s">
        <v>394</v>
      </c>
      <c r="QYB1" s="262"/>
      <c r="QYC1" s="261" t="s">
        <v>394</v>
      </c>
      <c r="QYD1" s="262"/>
      <c r="QYE1" s="261" t="s">
        <v>394</v>
      </c>
      <c r="QYF1" s="262"/>
      <c r="QYG1" s="261" t="s">
        <v>394</v>
      </c>
      <c r="QYH1" s="262"/>
      <c r="QYI1" s="261" t="s">
        <v>394</v>
      </c>
      <c r="QYJ1" s="262"/>
      <c r="QYK1" s="261" t="s">
        <v>394</v>
      </c>
      <c r="QYL1" s="262"/>
      <c r="QYM1" s="261" t="s">
        <v>394</v>
      </c>
      <c r="QYN1" s="262"/>
      <c r="QYO1" s="261" t="s">
        <v>394</v>
      </c>
      <c r="QYP1" s="262"/>
      <c r="QYQ1" s="261" t="s">
        <v>394</v>
      </c>
      <c r="QYR1" s="262"/>
      <c r="QYS1" s="261" t="s">
        <v>394</v>
      </c>
      <c r="QYT1" s="262"/>
      <c r="QYU1" s="261" t="s">
        <v>394</v>
      </c>
      <c r="QYV1" s="262"/>
      <c r="QYW1" s="261" t="s">
        <v>394</v>
      </c>
      <c r="QYX1" s="262"/>
      <c r="QYY1" s="261" t="s">
        <v>394</v>
      </c>
      <c r="QYZ1" s="262"/>
      <c r="QZA1" s="261" t="s">
        <v>394</v>
      </c>
      <c r="QZB1" s="262"/>
      <c r="QZC1" s="261" t="s">
        <v>394</v>
      </c>
      <c r="QZD1" s="262"/>
      <c r="QZE1" s="261" t="s">
        <v>394</v>
      </c>
      <c r="QZF1" s="262"/>
      <c r="QZG1" s="261" t="s">
        <v>394</v>
      </c>
      <c r="QZH1" s="262"/>
      <c r="QZI1" s="261" t="s">
        <v>394</v>
      </c>
      <c r="QZJ1" s="262"/>
      <c r="QZK1" s="261" t="s">
        <v>394</v>
      </c>
      <c r="QZL1" s="262"/>
      <c r="QZM1" s="261" t="s">
        <v>394</v>
      </c>
      <c r="QZN1" s="262"/>
      <c r="QZO1" s="261" t="s">
        <v>394</v>
      </c>
      <c r="QZP1" s="262"/>
      <c r="QZQ1" s="261" t="s">
        <v>394</v>
      </c>
      <c r="QZR1" s="262"/>
      <c r="QZS1" s="261" t="s">
        <v>394</v>
      </c>
      <c r="QZT1" s="262"/>
      <c r="QZU1" s="261" t="s">
        <v>394</v>
      </c>
      <c r="QZV1" s="262"/>
      <c r="QZW1" s="261" t="s">
        <v>394</v>
      </c>
      <c r="QZX1" s="262"/>
      <c r="QZY1" s="261" t="s">
        <v>394</v>
      </c>
      <c r="QZZ1" s="262"/>
      <c r="RAA1" s="261" t="s">
        <v>394</v>
      </c>
      <c r="RAB1" s="262"/>
      <c r="RAC1" s="261" t="s">
        <v>394</v>
      </c>
      <c r="RAD1" s="262"/>
      <c r="RAE1" s="261" t="s">
        <v>394</v>
      </c>
      <c r="RAF1" s="262"/>
      <c r="RAG1" s="261" t="s">
        <v>394</v>
      </c>
      <c r="RAH1" s="262"/>
      <c r="RAI1" s="261" t="s">
        <v>394</v>
      </c>
      <c r="RAJ1" s="262"/>
      <c r="RAK1" s="261" t="s">
        <v>394</v>
      </c>
      <c r="RAL1" s="262"/>
      <c r="RAM1" s="261" t="s">
        <v>394</v>
      </c>
      <c r="RAN1" s="262"/>
      <c r="RAO1" s="261" t="s">
        <v>394</v>
      </c>
      <c r="RAP1" s="262"/>
      <c r="RAQ1" s="261" t="s">
        <v>394</v>
      </c>
      <c r="RAR1" s="262"/>
      <c r="RAS1" s="261" t="s">
        <v>394</v>
      </c>
      <c r="RAT1" s="262"/>
      <c r="RAU1" s="261" t="s">
        <v>394</v>
      </c>
      <c r="RAV1" s="262"/>
      <c r="RAW1" s="261" t="s">
        <v>394</v>
      </c>
      <c r="RAX1" s="262"/>
      <c r="RAY1" s="261" t="s">
        <v>394</v>
      </c>
      <c r="RAZ1" s="262"/>
      <c r="RBA1" s="261" t="s">
        <v>394</v>
      </c>
      <c r="RBB1" s="262"/>
      <c r="RBC1" s="261" t="s">
        <v>394</v>
      </c>
      <c r="RBD1" s="262"/>
      <c r="RBE1" s="261" t="s">
        <v>394</v>
      </c>
      <c r="RBF1" s="262"/>
      <c r="RBG1" s="261" t="s">
        <v>394</v>
      </c>
      <c r="RBH1" s="262"/>
      <c r="RBI1" s="261" t="s">
        <v>394</v>
      </c>
      <c r="RBJ1" s="262"/>
      <c r="RBK1" s="261" t="s">
        <v>394</v>
      </c>
      <c r="RBL1" s="262"/>
      <c r="RBM1" s="261" t="s">
        <v>394</v>
      </c>
      <c r="RBN1" s="262"/>
      <c r="RBO1" s="261" t="s">
        <v>394</v>
      </c>
      <c r="RBP1" s="262"/>
      <c r="RBQ1" s="261" t="s">
        <v>394</v>
      </c>
      <c r="RBR1" s="262"/>
      <c r="RBS1" s="261" t="s">
        <v>394</v>
      </c>
      <c r="RBT1" s="262"/>
      <c r="RBU1" s="261" t="s">
        <v>394</v>
      </c>
      <c r="RBV1" s="262"/>
      <c r="RBW1" s="261" t="s">
        <v>394</v>
      </c>
      <c r="RBX1" s="262"/>
      <c r="RBY1" s="261" t="s">
        <v>394</v>
      </c>
      <c r="RBZ1" s="262"/>
      <c r="RCA1" s="261" t="s">
        <v>394</v>
      </c>
      <c r="RCB1" s="262"/>
      <c r="RCC1" s="261" t="s">
        <v>394</v>
      </c>
      <c r="RCD1" s="262"/>
      <c r="RCE1" s="261" t="s">
        <v>394</v>
      </c>
      <c r="RCF1" s="262"/>
      <c r="RCG1" s="261" t="s">
        <v>394</v>
      </c>
      <c r="RCH1" s="262"/>
      <c r="RCI1" s="261" t="s">
        <v>394</v>
      </c>
      <c r="RCJ1" s="262"/>
      <c r="RCK1" s="261" t="s">
        <v>394</v>
      </c>
      <c r="RCL1" s="262"/>
      <c r="RCM1" s="261" t="s">
        <v>394</v>
      </c>
      <c r="RCN1" s="262"/>
      <c r="RCO1" s="261" t="s">
        <v>394</v>
      </c>
      <c r="RCP1" s="262"/>
      <c r="RCQ1" s="261" t="s">
        <v>394</v>
      </c>
      <c r="RCR1" s="262"/>
      <c r="RCS1" s="261" t="s">
        <v>394</v>
      </c>
      <c r="RCT1" s="262"/>
      <c r="RCU1" s="261" t="s">
        <v>394</v>
      </c>
      <c r="RCV1" s="262"/>
      <c r="RCW1" s="261" t="s">
        <v>394</v>
      </c>
      <c r="RCX1" s="262"/>
      <c r="RCY1" s="261" t="s">
        <v>394</v>
      </c>
      <c r="RCZ1" s="262"/>
      <c r="RDA1" s="261" t="s">
        <v>394</v>
      </c>
      <c r="RDB1" s="262"/>
      <c r="RDC1" s="261" t="s">
        <v>394</v>
      </c>
      <c r="RDD1" s="262"/>
      <c r="RDE1" s="261" t="s">
        <v>394</v>
      </c>
      <c r="RDF1" s="262"/>
      <c r="RDG1" s="261" t="s">
        <v>394</v>
      </c>
      <c r="RDH1" s="262"/>
      <c r="RDI1" s="261" t="s">
        <v>394</v>
      </c>
      <c r="RDJ1" s="262"/>
      <c r="RDK1" s="261" t="s">
        <v>394</v>
      </c>
      <c r="RDL1" s="262"/>
      <c r="RDM1" s="261" t="s">
        <v>394</v>
      </c>
      <c r="RDN1" s="262"/>
      <c r="RDO1" s="261" t="s">
        <v>394</v>
      </c>
      <c r="RDP1" s="262"/>
      <c r="RDQ1" s="261" t="s">
        <v>394</v>
      </c>
      <c r="RDR1" s="262"/>
      <c r="RDS1" s="261" t="s">
        <v>394</v>
      </c>
      <c r="RDT1" s="262"/>
      <c r="RDU1" s="261" t="s">
        <v>394</v>
      </c>
      <c r="RDV1" s="262"/>
      <c r="RDW1" s="261" t="s">
        <v>394</v>
      </c>
      <c r="RDX1" s="262"/>
      <c r="RDY1" s="261" t="s">
        <v>394</v>
      </c>
      <c r="RDZ1" s="262"/>
      <c r="REA1" s="261" t="s">
        <v>394</v>
      </c>
      <c r="REB1" s="262"/>
      <c r="REC1" s="261" t="s">
        <v>394</v>
      </c>
      <c r="RED1" s="262"/>
      <c r="REE1" s="261" t="s">
        <v>394</v>
      </c>
      <c r="REF1" s="262"/>
      <c r="REG1" s="261" t="s">
        <v>394</v>
      </c>
      <c r="REH1" s="262"/>
      <c r="REI1" s="261" t="s">
        <v>394</v>
      </c>
      <c r="REJ1" s="262"/>
      <c r="REK1" s="261" t="s">
        <v>394</v>
      </c>
      <c r="REL1" s="262"/>
      <c r="REM1" s="261" t="s">
        <v>394</v>
      </c>
      <c r="REN1" s="262"/>
      <c r="REO1" s="261" t="s">
        <v>394</v>
      </c>
      <c r="REP1" s="262"/>
      <c r="REQ1" s="261" t="s">
        <v>394</v>
      </c>
      <c r="RER1" s="262"/>
      <c r="RES1" s="261" t="s">
        <v>394</v>
      </c>
      <c r="RET1" s="262"/>
      <c r="REU1" s="261" t="s">
        <v>394</v>
      </c>
      <c r="REV1" s="262"/>
      <c r="REW1" s="261" t="s">
        <v>394</v>
      </c>
      <c r="REX1" s="262"/>
      <c r="REY1" s="261" t="s">
        <v>394</v>
      </c>
      <c r="REZ1" s="262"/>
      <c r="RFA1" s="261" t="s">
        <v>394</v>
      </c>
      <c r="RFB1" s="262"/>
      <c r="RFC1" s="261" t="s">
        <v>394</v>
      </c>
      <c r="RFD1" s="262"/>
      <c r="RFE1" s="261" t="s">
        <v>394</v>
      </c>
      <c r="RFF1" s="262"/>
      <c r="RFG1" s="261" t="s">
        <v>394</v>
      </c>
      <c r="RFH1" s="262"/>
      <c r="RFI1" s="261" t="s">
        <v>394</v>
      </c>
      <c r="RFJ1" s="262"/>
      <c r="RFK1" s="261" t="s">
        <v>394</v>
      </c>
      <c r="RFL1" s="262"/>
      <c r="RFM1" s="261" t="s">
        <v>394</v>
      </c>
      <c r="RFN1" s="262"/>
      <c r="RFO1" s="261" t="s">
        <v>394</v>
      </c>
      <c r="RFP1" s="262"/>
      <c r="RFQ1" s="261" t="s">
        <v>394</v>
      </c>
      <c r="RFR1" s="262"/>
      <c r="RFS1" s="261" t="s">
        <v>394</v>
      </c>
      <c r="RFT1" s="262"/>
      <c r="RFU1" s="261" t="s">
        <v>394</v>
      </c>
      <c r="RFV1" s="262"/>
      <c r="RFW1" s="261" t="s">
        <v>394</v>
      </c>
      <c r="RFX1" s="262"/>
      <c r="RFY1" s="261" t="s">
        <v>394</v>
      </c>
      <c r="RFZ1" s="262"/>
      <c r="RGA1" s="261" t="s">
        <v>394</v>
      </c>
      <c r="RGB1" s="262"/>
      <c r="RGC1" s="261" t="s">
        <v>394</v>
      </c>
      <c r="RGD1" s="262"/>
      <c r="RGE1" s="261" t="s">
        <v>394</v>
      </c>
      <c r="RGF1" s="262"/>
      <c r="RGG1" s="261" t="s">
        <v>394</v>
      </c>
      <c r="RGH1" s="262"/>
      <c r="RGI1" s="261" t="s">
        <v>394</v>
      </c>
      <c r="RGJ1" s="262"/>
      <c r="RGK1" s="261" t="s">
        <v>394</v>
      </c>
      <c r="RGL1" s="262"/>
      <c r="RGM1" s="261" t="s">
        <v>394</v>
      </c>
      <c r="RGN1" s="262"/>
      <c r="RGO1" s="261" t="s">
        <v>394</v>
      </c>
      <c r="RGP1" s="262"/>
      <c r="RGQ1" s="261" t="s">
        <v>394</v>
      </c>
      <c r="RGR1" s="262"/>
      <c r="RGS1" s="261" t="s">
        <v>394</v>
      </c>
      <c r="RGT1" s="262"/>
      <c r="RGU1" s="261" t="s">
        <v>394</v>
      </c>
      <c r="RGV1" s="262"/>
      <c r="RGW1" s="261" t="s">
        <v>394</v>
      </c>
      <c r="RGX1" s="262"/>
      <c r="RGY1" s="261" t="s">
        <v>394</v>
      </c>
      <c r="RGZ1" s="262"/>
      <c r="RHA1" s="261" t="s">
        <v>394</v>
      </c>
      <c r="RHB1" s="262"/>
      <c r="RHC1" s="261" t="s">
        <v>394</v>
      </c>
      <c r="RHD1" s="262"/>
      <c r="RHE1" s="261" t="s">
        <v>394</v>
      </c>
      <c r="RHF1" s="262"/>
      <c r="RHG1" s="261" t="s">
        <v>394</v>
      </c>
      <c r="RHH1" s="262"/>
      <c r="RHI1" s="261" t="s">
        <v>394</v>
      </c>
      <c r="RHJ1" s="262"/>
      <c r="RHK1" s="261" t="s">
        <v>394</v>
      </c>
      <c r="RHL1" s="262"/>
      <c r="RHM1" s="261" t="s">
        <v>394</v>
      </c>
      <c r="RHN1" s="262"/>
      <c r="RHO1" s="261" t="s">
        <v>394</v>
      </c>
      <c r="RHP1" s="262"/>
      <c r="RHQ1" s="261" t="s">
        <v>394</v>
      </c>
      <c r="RHR1" s="262"/>
      <c r="RHS1" s="261" t="s">
        <v>394</v>
      </c>
      <c r="RHT1" s="262"/>
      <c r="RHU1" s="261" t="s">
        <v>394</v>
      </c>
      <c r="RHV1" s="262"/>
      <c r="RHW1" s="261" t="s">
        <v>394</v>
      </c>
      <c r="RHX1" s="262"/>
      <c r="RHY1" s="261" t="s">
        <v>394</v>
      </c>
      <c r="RHZ1" s="262"/>
      <c r="RIA1" s="261" t="s">
        <v>394</v>
      </c>
      <c r="RIB1" s="262"/>
      <c r="RIC1" s="261" t="s">
        <v>394</v>
      </c>
      <c r="RID1" s="262"/>
      <c r="RIE1" s="261" t="s">
        <v>394</v>
      </c>
      <c r="RIF1" s="262"/>
      <c r="RIG1" s="261" t="s">
        <v>394</v>
      </c>
      <c r="RIH1" s="262"/>
      <c r="RII1" s="261" t="s">
        <v>394</v>
      </c>
      <c r="RIJ1" s="262"/>
      <c r="RIK1" s="261" t="s">
        <v>394</v>
      </c>
      <c r="RIL1" s="262"/>
      <c r="RIM1" s="261" t="s">
        <v>394</v>
      </c>
      <c r="RIN1" s="262"/>
      <c r="RIO1" s="261" t="s">
        <v>394</v>
      </c>
      <c r="RIP1" s="262"/>
      <c r="RIQ1" s="261" t="s">
        <v>394</v>
      </c>
      <c r="RIR1" s="262"/>
      <c r="RIS1" s="261" t="s">
        <v>394</v>
      </c>
      <c r="RIT1" s="262"/>
      <c r="RIU1" s="261" t="s">
        <v>394</v>
      </c>
      <c r="RIV1" s="262"/>
      <c r="RIW1" s="261" t="s">
        <v>394</v>
      </c>
      <c r="RIX1" s="262"/>
      <c r="RIY1" s="261" t="s">
        <v>394</v>
      </c>
      <c r="RIZ1" s="262"/>
      <c r="RJA1" s="261" t="s">
        <v>394</v>
      </c>
      <c r="RJB1" s="262"/>
      <c r="RJC1" s="261" t="s">
        <v>394</v>
      </c>
      <c r="RJD1" s="262"/>
      <c r="RJE1" s="261" t="s">
        <v>394</v>
      </c>
      <c r="RJF1" s="262"/>
      <c r="RJG1" s="261" t="s">
        <v>394</v>
      </c>
      <c r="RJH1" s="262"/>
      <c r="RJI1" s="261" t="s">
        <v>394</v>
      </c>
      <c r="RJJ1" s="262"/>
      <c r="RJK1" s="261" t="s">
        <v>394</v>
      </c>
      <c r="RJL1" s="262"/>
      <c r="RJM1" s="261" t="s">
        <v>394</v>
      </c>
      <c r="RJN1" s="262"/>
      <c r="RJO1" s="261" t="s">
        <v>394</v>
      </c>
      <c r="RJP1" s="262"/>
      <c r="RJQ1" s="261" t="s">
        <v>394</v>
      </c>
      <c r="RJR1" s="262"/>
      <c r="RJS1" s="261" t="s">
        <v>394</v>
      </c>
      <c r="RJT1" s="262"/>
      <c r="RJU1" s="261" t="s">
        <v>394</v>
      </c>
      <c r="RJV1" s="262"/>
      <c r="RJW1" s="261" t="s">
        <v>394</v>
      </c>
      <c r="RJX1" s="262"/>
      <c r="RJY1" s="261" t="s">
        <v>394</v>
      </c>
      <c r="RJZ1" s="262"/>
      <c r="RKA1" s="261" t="s">
        <v>394</v>
      </c>
      <c r="RKB1" s="262"/>
      <c r="RKC1" s="261" t="s">
        <v>394</v>
      </c>
      <c r="RKD1" s="262"/>
      <c r="RKE1" s="261" t="s">
        <v>394</v>
      </c>
      <c r="RKF1" s="262"/>
      <c r="RKG1" s="261" t="s">
        <v>394</v>
      </c>
      <c r="RKH1" s="262"/>
      <c r="RKI1" s="261" t="s">
        <v>394</v>
      </c>
      <c r="RKJ1" s="262"/>
      <c r="RKK1" s="261" t="s">
        <v>394</v>
      </c>
      <c r="RKL1" s="262"/>
      <c r="RKM1" s="261" t="s">
        <v>394</v>
      </c>
      <c r="RKN1" s="262"/>
      <c r="RKO1" s="261" t="s">
        <v>394</v>
      </c>
      <c r="RKP1" s="262"/>
      <c r="RKQ1" s="261" t="s">
        <v>394</v>
      </c>
      <c r="RKR1" s="262"/>
      <c r="RKS1" s="261" t="s">
        <v>394</v>
      </c>
      <c r="RKT1" s="262"/>
      <c r="RKU1" s="261" t="s">
        <v>394</v>
      </c>
      <c r="RKV1" s="262"/>
      <c r="RKW1" s="261" t="s">
        <v>394</v>
      </c>
      <c r="RKX1" s="262"/>
      <c r="RKY1" s="261" t="s">
        <v>394</v>
      </c>
      <c r="RKZ1" s="262"/>
      <c r="RLA1" s="261" t="s">
        <v>394</v>
      </c>
      <c r="RLB1" s="262"/>
      <c r="RLC1" s="261" t="s">
        <v>394</v>
      </c>
      <c r="RLD1" s="262"/>
      <c r="RLE1" s="261" t="s">
        <v>394</v>
      </c>
      <c r="RLF1" s="262"/>
      <c r="RLG1" s="261" t="s">
        <v>394</v>
      </c>
      <c r="RLH1" s="262"/>
      <c r="RLI1" s="261" t="s">
        <v>394</v>
      </c>
      <c r="RLJ1" s="262"/>
      <c r="RLK1" s="261" t="s">
        <v>394</v>
      </c>
      <c r="RLL1" s="262"/>
      <c r="RLM1" s="261" t="s">
        <v>394</v>
      </c>
      <c r="RLN1" s="262"/>
      <c r="RLO1" s="261" t="s">
        <v>394</v>
      </c>
      <c r="RLP1" s="262"/>
      <c r="RLQ1" s="261" t="s">
        <v>394</v>
      </c>
      <c r="RLR1" s="262"/>
      <c r="RLS1" s="261" t="s">
        <v>394</v>
      </c>
      <c r="RLT1" s="262"/>
      <c r="RLU1" s="261" t="s">
        <v>394</v>
      </c>
      <c r="RLV1" s="262"/>
      <c r="RLW1" s="261" t="s">
        <v>394</v>
      </c>
      <c r="RLX1" s="262"/>
      <c r="RLY1" s="261" t="s">
        <v>394</v>
      </c>
      <c r="RLZ1" s="262"/>
      <c r="RMA1" s="261" t="s">
        <v>394</v>
      </c>
      <c r="RMB1" s="262"/>
      <c r="RMC1" s="261" t="s">
        <v>394</v>
      </c>
      <c r="RMD1" s="262"/>
      <c r="RME1" s="261" t="s">
        <v>394</v>
      </c>
      <c r="RMF1" s="262"/>
      <c r="RMG1" s="261" t="s">
        <v>394</v>
      </c>
      <c r="RMH1" s="262"/>
      <c r="RMI1" s="261" t="s">
        <v>394</v>
      </c>
      <c r="RMJ1" s="262"/>
      <c r="RMK1" s="261" t="s">
        <v>394</v>
      </c>
      <c r="RML1" s="262"/>
      <c r="RMM1" s="261" t="s">
        <v>394</v>
      </c>
      <c r="RMN1" s="262"/>
      <c r="RMO1" s="261" t="s">
        <v>394</v>
      </c>
      <c r="RMP1" s="262"/>
      <c r="RMQ1" s="261" t="s">
        <v>394</v>
      </c>
      <c r="RMR1" s="262"/>
      <c r="RMS1" s="261" t="s">
        <v>394</v>
      </c>
      <c r="RMT1" s="262"/>
      <c r="RMU1" s="261" t="s">
        <v>394</v>
      </c>
      <c r="RMV1" s="262"/>
      <c r="RMW1" s="261" t="s">
        <v>394</v>
      </c>
      <c r="RMX1" s="262"/>
      <c r="RMY1" s="261" t="s">
        <v>394</v>
      </c>
      <c r="RMZ1" s="262"/>
      <c r="RNA1" s="261" t="s">
        <v>394</v>
      </c>
      <c r="RNB1" s="262"/>
      <c r="RNC1" s="261" t="s">
        <v>394</v>
      </c>
      <c r="RND1" s="262"/>
      <c r="RNE1" s="261" t="s">
        <v>394</v>
      </c>
      <c r="RNF1" s="262"/>
      <c r="RNG1" s="261" t="s">
        <v>394</v>
      </c>
      <c r="RNH1" s="262"/>
      <c r="RNI1" s="261" t="s">
        <v>394</v>
      </c>
      <c r="RNJ1" s="262"/>
      <c r="RNK1" s="261" t="s">
        <v>394</v>
      </c>
      <c r="RNL1" s="262"/>
      <c r="RNM1" s="261" t="s">
        <v>394</v>
      </c>
      <c r="RNN1" s="262"/>
      <c r="RNO1" s="261" t="s">
        <v>394</v>
      </c>
      <c r="RNP1" s="262"/>
      <c r="RNQ1" s="261" t="s">
        <v>394</v>
      </c>
      <c r="RNR1" s="262"/>
      <c r="RNS1" s="261" t="s">
        <v>394</v>
      </c>
      <c r="RNT1" s="262"/>
      <c r="RNU1" s="261" t="s">
        <v>394</v>
      </c>
      <c r="RNV1" s="262"/>
      <c r="RNW1" s="261" t="s">
        <v>394</v>
      </c>
      <c r="RNX1" s="262"/>
      <c r="RNY1" s="261" t="s">
        <v>394</v>
      </c>
      <c r="RNZ1" s="262"/>
      <c r="ROA1" s="261" t="s">
        <v>394</v>
      </c>
      <c r="ROB1" s="262"/>
      <c r="ROC1" s="261" t="s">
        <v>394</v>
      </c>
      <c r="ROD1" s="262"/>
      <c r="ROE1" s="261" t="s">
        <v>394</v>
      </c>
      <c r="ROF1" s="262"/>
      <c r="ROG1" s="261" t="s">
        <v>394</v>
      </c>
      <c r="ROH1" s="262"/>
      <c r="ROI1" s="261" t="s">
        <v>394</v>
      </c>
      <c r="ROJ1" s="262"/>
      <c r="ROK1" s="261" t="s">
        <v>394</v>
      </c>
      <c r="ROL1" s="262"/>
      <c r="ROM1" s="261" t="s">
        <v>394</v>
      </c>
      <c r="RON1" s="262"/>
      <c r="ROO1" s="261" t="s">
        <v>394</v>
      </c>
      <c r="ROP1" s="262"/>
      <c r="ROQ1" s="261" t="s">
        <v>394</v>
      </c>
      <c r="ROR1" s="262"/>
      <c r="ROS1" s="261" t="s">
        <v>394</v>
      </c>
      <c r="ROT1" s="262"/>
      <c r="ROU1" s="261" t="s">
        <v>394</v>
      </c>
      <c r="ROV1" s="262"/>
      <c r="ROW1" s="261" t="s">
        <v>394</v>
      </c>
      <c r="ROX1" s="262"/>
      <c r="ROY1" s="261" t="s">
        <v>394</v>
      </c>
      <c r="ROZ1" s="262"/>
      <c r="RPA1" s="261" t="s">
        <v>394</v>
      </c>
      <c r="RPB1" s="262"/>
      <c r="RPC1" s="261" t="s">
        <v>394</v>
      </c>
      <c r="RPD1" s="262"/>
      <c r="RPE1" s="261" t="s">
        <v>394</v>
      </c>
      <c r="RPF1" s="262"/>
      <c r="RPG1" s="261" t="s">
        <v>394</v>
      </c>
      <c r="RPH1" s="262"/>
      <c r="RPI1" s="261" t="s">
        <v>394</v>
      </c>
      <c r="RPJ1" s="262"/>
      <c r="RPK1" s="261" t="s">
        <v>394</v>
      </c>
      <c r="RPL1" s="262"/>
      <c r="RPM1" s="261" t="s">
        <v>394</v>
      </c>
      <c r="RPN1" s="262"/>
      <c r="RPO1" s="261" t="s">
        <v>394</v>
      </c>
      <c r="RPP1" s="262"/>
      <c r="RPQ1" s="261" t="s">
        <v>394</v>
      </c>
      <c r="RPR1" s="262"/>
      <c r="RPS1" s="261" t="s">
        <v>394</v>
      </c>
      <c r="RPT1" s="262"/>
      <c r="RPU1" s="261" t="s">
        <v>394</v>
      </c>
      <c r="RPV1" s="262"/>
      <c r="RPW1" s="261" t="s">
        <v>394</v>
      </c>
      <c r="RPX1" s="262"/>
      <c r="RPY1" s="261" t="s">
        <v>394</v>
      </c>
      <c r="RPZ1" s="262"/>
      <c r="RQA1" s="261" t="s">
        <v>394</v>
      </c>
      <c r="RQB1" s="262"/>
      <c r="RQC1" s="261" t="s">
        <v>394</v>
      </c>
      <c r="RQD1" s="262"/>
      <c r="RQE1" s="261" t="s">
        <v>394</v>
      </c>
      <c r="RQF1" s="262"/>
      <c r="RQG1" s="261" t="s">
        <v>394</v>
      </c>
      <c r="RQH1" s="262"/>
      <c r="RQI1" s="261" t="s">
        <v>394</v>
      </c>
      <c r="RQJ1" s="262"/>
      <c r="RQK1" s="261" t="s">
        <v>394</v>
      </c>
      <c r="RQL1" s="262"/>
      <c r="RQM1" s="261" t="s">
        <v>394</v>
      </c>
      <c r="RQN1" s="262"/>
      <c r="RQO1" s="261" t="s">
        <v>394</v>
      </c>
      <c r="RQP1" s="262"/>
      <c r="RQQ1" s="261" t="s">
        <v>394</v>
      </c>
      <c r="RQR1" s="262"/>
      <c r="RQS1" s="261" t="s">
        <v>394</v>
      </c>
      <c r="RQT1" s="262"/>
      <c r="RQU1" s="261" t="s">
        <v>394</v>
      </c>
      <c r="RQV1" s="262"/>
      <c r="RQW1" s="261" t="s">
        <v>394</v>
      </c>
      <c r="RQX1" s="262"/>
      <c r="RQY1" s="261" t="s">
        <v>394</v>
      </c>
      <c r="RQZ1" s="262"/>
      <c r="RRA1" s="261" t="s">
        <v>394</v>
      </c>
      <c r="RRB1" s="262"/>
      <c r="RRC1" s="261" t="s">
        <v>394</v>
      </c>
      <c r="RRD1" s="262"/>
      <c r="RRE1" s="261" t="s">
        <v>394</v>
      </c>
      <c r="RRF1" s="262"/>
      <c r="RRG1" s="261" t="s">
        <v>394</v>
      </c>
      <c r="RRH1" s="262"/>
      <c r="RRI1" s="261" t="s">
        <v>394</v>
      </c>
      <c r="RRJ1" s="262"/>
      <c r="RRK1" s="261" t="s">
        <v>394</v>
      </c>
      <c r="RRL1" s="262"/>
      <c r="RRM1" s="261" t="s">
        <v>394</v>
      </c>
      <c r="RRN1" s="262"/>
      <c r="RRO1" s="261" t="s">
        <v>394</v>
      </c>
      <c r="RRP1" s="262"/>
      <c r="RRQ1" s="261" t="s">
        <v>394</v>
      </c>
      <c r="RRR1" s="262"/>
      <c r="RRS1" s="261" t="s">
        <v>394</v>
      </c>
      <c r="RRT1" s="262"/>
      <c r="RRU1" s="261" t="s">
        <v>394</v>
      </c>
      <c r="RRV1" s="262"/>
      <c r="RRW1" s="261" t="s">
        <v>394</v>
      </c>
      <c r="RRX1" s="262"/>
      <c r="RRY1" s="261" t="s">
        <v>394</v>
      </c>
      <c r="RRZ1" s="262"/>
      <c r="RSA1" s="261" t="s">
        <v>394</v>
      </c>
      <c r="RSB1" s="262"/>
      <c r="RSC1" s="261" t="s">
        <v>394</v>
      </c>
      <c r="RSD1" s="262"/>
      <c r="RSE1" s="261" t="s">
        <v>394</v>
      </c>
      <c r="RSF1" s="262"/>
      <c r="RSG1" s="261" t="s">
        <v>394</v>
      </c>
      <c r="RSH1" s="262"/>
      <c r="RSI1" s="261" t="s">
        <v>394</v>
      </c>
      <c r="RSJ1" s="262"/>
      <c r="RSK1" s="261" t="s">
        <v>394</v>
      </c>
      <c r="RSL1" s="262"/>
      <c r="RSM1" s="261" t="s">
        <v>394</v>
      </c>
      <c r="RSN1" s="262"/>
      <c r="RSO1" s="261" t="s">
        <v>394</v>
      </c>
      <c r="RSP1" s="262"/>
      <c r="RSQ1" s="261" t="s">
        <v>394</v>
      </c>
      <c r="RSR1" s="262"/>
      <c r="RSS1" s="261" t="s">
        <v>394</v>
      </c>
      <c r="RST1" s="262"/>
      <c r="RSU1" s="261" t="s">
        <v>394</v>
      </c>
      <c r="RSV1" s="262"/>
      <c r="RSW1" s="261" t="s">
        <v>394</v>
      </c>
      <c r="RSX1" s="262"/>
      <c r="RSY1" s="261" t="s">
        <v>394</v>
      </c>
      <c r="RSZ1" s="262"/>
      <c r="RTA1" s="261" t="s">
        <v>394</v>
      </c>
      <c r="RTB1" s="262"/>
      <c r="RTC1" s="261" t="s">
        <v>394</v>
      </c>
      <c r="RTD1" s="262"/>
      <c r="RTE1" s="261" t="s">
        <v>394</v>
      </c>
      <c r="RTF1" s="262"/>
      <c r="RTG1" s="261" t="s">
        <v>394</v>
      </c>
      <c r="RTH1" s="262"/>
      <c r="RTI1" s="261" t="s">
        <v>394</v>
      </c>
      <c r="RTJ1" s="262"/>
      <c r="RTK1" s="261" t="s">
        <v>394</v>
      </c>
      <c r="RTL1" s="262"/>
      <c r="RTM1" s="261" t="s">
        <v>394</v>
      </c>
      <c r="RTN1" s="262"/>
      <c r="RTO1" s="261" t="s">
        <v>394</v>
      </c>
      <c r="RTP1" s="262"/>
      <c r="RTQ1" s="261" t="s">
        <v>394</v>
      </c>
      <c r="RTR1" s="262"/>
      <c r="RTS1" s="261" t="s">
        <v>394</v>
      </c>
      <c r="RTT1" s="262"/>
      <c r="RTU1" s="261" t="s">
        <v>394</v>
      </c>
      <c r="RTV1" s="262"/>
      <c r="RTW1" s="261" t="s">
        <v>394</v>
      </c>
      <c r="RTX1" s="262"/>
      <c r="RTY1" s="261" t="s">
        <v>394</v>
      </c>
      <c r="RTZ1" s="262"/>
      <c r="RUA1" s="261" t="s">
        <v>394</v>
      </c>
      <c r="RUB1" s="262"/>
      <c r="RUC1" s="261" t="s">
        <v>394</v>
      </c>
      <c r="RUD1" s="262"/>
      <c r="RUE1" s="261" t="s">
        <v>394</v>
      </c>
      <c r="RUF1" s="262"/>
      <c r="RUG1" s="261" t="s">
        <v>394</v>
      </c>
      <c r="RUH1" s="262"/>
      <c r="RUI1" s="261" t="s">
        <v>394</v>
      </c>
      <c r="RUJ1" s="262"/>
      <c r="RUK1" s="261" t="s">
        <v>394</v>
      </c>
      <c r="RUL1" s="262"/>
      <c r="RUM1" s="261" t="s">
        <v>394</v>
      </c>
      <c r="RUN1" s="262"/>
      <c r="RUO1" s="261" t="s">
        <v>394</v>
      </c>
      <c r="RUP1" s="262"/>
      <c r="RUQ1" s="261" t="s">
        <v>394</v>
      </c>
      <c r="RUR1" s="262"/>
      <c r="RUS1" s="261" t="s">
        <v>394</v>
      </c>
      <c r="RUT1" s="262"/>
      <c r="RUU1" s="261" t="s">
        <v>394</v>
      </c>
      <c r="RUV1" s="262"/>
      <c r="RUW1" s="261" t="s">
        <v>394</v>
      </c>
      <c r="RUX1" s="262"/>
      <c r="RUY1" s="261" t="s">
        <v>394</v>
      </c>
      <c r="RUZ1" s="262"/>
      <c r="RVA1" s="261" t="s">
        <v>394</v>
      </c>
      <c r="RVB1" s="262"/>
      <c r="RVC1" s="261" t="s">
        <v>394</v>
      </c>
      <c r="RVD1" s="262"/>
      <c r="RVE1" s="261" t="s">
        <v>394</v>
      </c>
      <c r="RVF1" s="262"/>
      <c r="RVG1" s="261" t="s">
        <v>394</v>
      </c>
      <c r="RVH1" s="262"/>
      <c r="RVI1" s="261" t="s">
        <v>394</v>
      </c>
      <c r="RVJ1" s="262"/>
      <c r="RVK1" s="261" t="s">
        <v>394</v>
      </c>
      <c r="RVL1" s="262"/>
      <c r="RVM1" s="261" t="s">
        <v>394</v>
      </c>
      <c r="RVN1" s="262"/>
      <c r="RVO1" s="261" t="s">
        <v>394</v>
      </c>
      <c r="RVP1" s="262"/>
      <c r="RVQ1" s="261" t="s">
        <v>394</v>
      </c>
      <c r="RVR1" s="262"/>
      <c r="RVS1" s="261" t="s">
        <v>394</v>
      </c>
      <c r="RVT1" s="262"/>
      <c r="RVU1" s="261" t="s">
        <v>394</v>
      </c>
      <c r="RVV1" s="262"/>
      <c r="RVW1" s="261" t="s">
        <v>394</v>
      </c>
      <c r="RVX1" s="262"/>
      <c r="RVY1" s="261" t="s">
        <v>394</v>
      </c>
      <c r="RVZ1" s="262"/>
      <c r="RWA1" s="261" t="s">
        <v>394</v>
      </c>
      <c r="RWB1" s="262"/>
      <c r="RWC1" s="261" t="s">
        <v>394</v>
      </c>
      <c r="RWD1" s="262"/>
      <c r="RWE1" s="261" t="s">
        <v>394</v>
      </c>
      <c r="RWF1" s="262"/>
      <c r="RWG1" s="261" t="s">
        <v>394</v>
      </c>
      <c r="RWH1" s="262"/>
      <c r="RWI1" s="261" t="s">
        <v>394</v>
      </c>
      <c r="RWJ1" s="262"/>
      <c r="RWK1" s="261" t="s">
        <v>394</v>
      </c>
      <c r="RWL1" s="262"/>
      <c r="RWM1" s="261" t="s">
        <v>394</v>
      </c>
      <c r="RWN1" s="262"/>
      <c r="RWO1" s="261" t="s">
        <v>394</v>
      </c>
      <c r="RWP1" s="262"/>
      <c r="RWQ1" s="261" t="s">
        <v>394</v>
      </c>
      <c r="RWR1" s="262"/>
      <c r="RWS1" s="261" t="s">
        <v>394</v>
      </c>
      <c r="RWT1" s="262"/>
      <c r="RWU1" s="261" t="s">
        <v>394</v>
      </c>
      <c r="RWV1" s="262"/>
      <c r="RWW1" s="261" t="s">
        <v>394</v>
      </c>
      <c r="RWX1" s="262"/>
      <c r="RWY1" s="261" t="s">
        <v>394</v>
      </c>
      <c r="RWZ1" s="262"/>
      <c r="RXA1" s="261" t="s">
        <v>394</v>
      </c>
      <c r="RXB1" s="262"/>
      <c r="RXC1" s="261" t="s">
        <v>394</v>
      </c>
      <c r="RXD1" s="262"/>
      <c r="RXE1" s="261" t="s">
        <v>394</v>
      </c>
      <c r="RXF1" s="262"/>
      <c r="RXG1" s="261" t="s">
        <v>394</v>
      </c>
      <c r="RXH1" s="262"/>
      <c r="RXI1" s="261" t="s">
        <v>394</v>
      </c>
      <c r="RXJ1" s="262"/>
      <c r="RXK1" s="261" t="s">
        <v>394</v>
      </c>
      <c r="RXL1" s="262"/>
      <c r="RXM1" s="261" t="s">
        <v>394</v>
      </c>
      <c r="RXN1" s="262"/>
      <c r="RXO1" s="261" t="s">
        <v>394</v>
      </c>
      <c r="RXP1" s="262"/>
      <c r="RXQ1" s="261" t="s">
        <v>394</v>
      </c>
      <c r="RXR1" s="262"/>
      <c r="RXS1" s="261" t="s">
        <v>394</v>
      </c>
      <c r="RXT1" s="262"/>
      <c r="RXU1" s="261" t="s">
        <v>394</v>
      </c>
      <c r="RXV1" s="262"/>
      <c r="RXW1" s="261" t="s">
        <v>394</v>
      </c>
      <c r="RXX1" s="262"/>
      <c r="RXY1" s="261" t="s">
        <v>394</v>
      </c>
      <c r="RXZ1" s="262"/>
      <c r="RYA1" s="261" t="s">
        <v>394</v>
      </c>
      <c r="RYB1" s="262"/>
      <c r="RYC1" s="261" t="s">
        <v>394</v>
      </c>
      <c r="RYD1" s="262"/>
      <c r="RYE1" s="261" t="s">
        <v>394</v>
      </c>
      <c r="RYF1" s="262"/>
      <c r="RYG1" s="261" t="s">
        <v>394</v>
      </c>
      <c r="RYH1" s="262"/>
      <c r="RYI1" s="261" t="s">
        <v>394</v>
      </c>
      <c r="RYJ1" s="262"/>
      <c r="RYK1" s="261" t="s">
        <v>394</v>
      </c>
      <c r="RYL1" s="262"/>
      <c r="RYM1" s="261" t="s">
        <v>394</v>
      </c>
      <c r="RYN1" s="262"/>
      <c r="RYO1" s="261" t="s">
        <v>394</v>
      </c>
      <c r="RYP1" s="262"/>
      <c r="RYQ1" s="261" t="s">
        <v>394</v>
      </c>
      <c r="RYR1" s="262"/>
      <c r="RYS1" s="261" t="s">
        <v>394</v>
      </c>
      <c r="RYT1" s="262"/>
      <c r="RYU1" s="261" t="s">
        <v>394</v>
      </c>
      <c r="RYV1" s="262"/>
      <c r="RYW1" s="261" t="s">
        <v>394</v>
      </c>
      <c r="RYX1" s="262"/>
      <c r="RYY1" s="261" t="s">
        <v>394</v>
      </c>
      <c r="RYZ1" s="262"/>
      <c r="RZA1" s="261" t="s">
        <v>394</v>
      </c>
      <c r="RZB1" s="262"/>
      <c r="RZC1" s="261" t="s">
        <v>394</v>
      </c>
      <c r="RZD1" s="262"/>
      <c r="RZE1" s="261" t="s">
        <v>394</v>
      </c>
      <c r="RZF1" s="262"/>
      <c r="RZG1" s="261" t="s">
        <v>394</v>
      </c>
      <c r="RZH1" s="262"/>
      <c r="RZI1" s="261" t="s">
        <v>394</v>
      </c>
      <c r="RZJ1" s="262"/>
      <c r="RZK1" s="261" t="s">
        <v>394</v>
      </c>
      <c r="RZL1" s="262"/>
      <c r="RZM1" s="261" t="s">
        <v>394</v>
      </c>
      <c r="RZN1" s="262"/>
      <c r="RZO1" s="261" t="s">
        <v>394</v>
      </c>
      <c r="RZP1" s="262"/>
      <c r="RZQ1" s="261" t="s">
        <v>394</v>
      </c>
      <c r="RZR1" s="262"/>
      <c r="RZS1" s="261" t="s">
        <v>394</v>
      </c>
      <c r="RZT1" s="262"/>
      <c r="RZU1" s="261" t="s">
        <v>394</v>
      </c>
      <c r="RZV1" s="262"/>
      <c r="RZW1" s="261" t="s">
        <v>394</v>
      </c>
      <c r="RZX1" s="262"/>
      <c r="RZY1" s="261" t="s">
        <v>394</v>
      </c>
      <c r="RZZ1" s="262"/>
      <c r="SAA1" s="261" t="s">
        <v>394</v>
      </c>
      <c r="SAB1" s="262"/>
      <c r="SAC1" s="261" t="s">
        <v>394</v>
      </c>
      <c r="SAD1" s="262"/>
      <c r="SAE1" s="261" t="s">
        <v>394</v>
      </c>
      <c r="SAF1" s="262"/>
      <c r="SAG1" s="261" t="s">
        <v>394</v>
      </c>
      <c r="SAH1" s="262"/>
      <c r="SAI1" s="261" t="s">
        <v>394</v>
      </c>
      <c r="SAJ1" s="262"/>
      <c r="SAK1" s="261" t="s">
        <v>394</v>
      </c>
      <c r="SAL1" s="262"/>
      <c r="SAM1" s="261" t="s">
        <v>394</v>
      </c>
      <c r="SAN1" s="262"/>
      <c r="SAO1" s="261" t="s">
        <v>394</v>
      </c>
      <c r="SAP1" s="262"/>
      <c r="SAQ1" s="261" t="s">
        <v>394</v>
      </c>
      <c r="SAR1" s="262"/>
      <c r="SAS1" s="261" t="s">
        <v>394</v>
      </c>
      <c r="SAT1" s="262"/>
      <c r="SAU1" s="261" t="s">
        <v>394</v>
      </c>
      <c r="SAV1" s="262"/>
      <c r="SAW1" s="261" t="s">
        <v>394</v>
      </c>
      <c r="SAX1" s="262"/>
      <c r="SAY1" s="261" t="s">
        <v>394</v>
      </c>
      <c r="SAZ1" s="262"/>
      <c r="SBA1" s="261" t="s">
        <v>394</v>
      </c>
      <c r="SBB1" s="262"/>
      <c r="SBC1" s="261" t="s">
        <v>394</v>
      </c>
      <c r="SBD1" s="262"/>
      <c r="SBE1" s="261" t="s">
        <v>394</v>
      </c>
      <c r="SBF1" s="262"/>
      <c r="SBG1" s="261" t="s">
        <v>394</v>
      </c>
      <c r="SBH1" s="262"/>
      <c r="SBI1" s="261" t="s">
        <v>394</v>
      </c>
      <c r="SBJ1" s="262"/>
      <c r="SBK1" s="261" t="s">
        <v>394</v>
      </c>
      <c r="SBL1" s="262"/>
      <c r="SBM1" s="261" t="s">
        <v>394</v>
      </c>
      <c r="SBN1" s="262"/>
      <c r="SBO1" s="261" t="s">
        <v>394</v>
      </c>
      <c r="SBP1" s="262"/>
      <c r="SBQ1" s="261" t="s">
        <v>394</v>
      </c>
      <c r="SBR1" s="262"/>
      <c r="SBS1" s="261" t="s">
        <v>394</v>
      </c>
      <c r="SBT1" s="262"/>
      <c r="SBU1" s="261" t="s">
        <v>394</v>
      </c>
      <c r="SBV1" s="262"/>
      <c r="SBW1" s="261" t="s">
        <v>394</v>
      </c>
      <c r="SBX1" s="262"/>
      <c r="SBY1" s="261" t="s">
        <v>394</v>
      </c>
      <c r="SBZ1" s="262"/>
      <c r="SCA1" s="261" t="s">
        <v>394</v>
      </c>
      <c r="SCB1" s="262"/>
      <c r="SCC1" s="261" t="s">
        <v>394</v>
      </c>
      <c r="SCD1" s="262"/>
      <c r="SCE1" s="261" t="s">
        <v>394</v>
      </c>
      <c r="SCF1" s="262"/>
      <c r="SCG1" s="261" t="s">
        <v>394</v>
      </c>
      <c r="SCH1" s="262"/>
      <c r="SCI1" s="261" t="s">
        <v>394</v>
      </c>
      <c r="SCJ1" s="262"/>
      <c r="SCK1" s="261" t="s">
        <v>394</v>
      </c>
      <c r="SCL1" s="262"/>
      <c r="SCM1" s="261" t="s">
        <v>394</v>
      </c>
      <c r="SCN1" s="262"/>
      <c r="SCO1" s="261" t="s">
        <v>394</v>
      </c>
      <c r="SCP1" s="262"/>
      <c r="SCQ1" s="261" t="s">
        <v>394</v>
      </c>
      <c r="SCR1" s="262"/>
      <c r="SCS1" s="261" t="s">
        <v>394</v>
      </c>
      <c r="SCT1" s="262"/>
      <c r="SCU1" s="261" t="s">
        <v>394</v>
      </c>
      <c r="SCV1" s="262"/>
      <c r="SCW1" s="261" t="s">
        <v>394</v>
      </c>
      <c r="SCX1" s="262"/>
      <c r="SCY1" s="261" t="s">
        <v>394</v>
      </c>
      <c r="SCZ1" s="262"/>
      <c r="SDA1" s="261" t="s">
        <v>394</v>
      </c>
      <c r="SDB1" s="262"/>
      <c r="SDC1" s="261" t="s">
        <v>394</v>
      </c>
      <c r="SDD1" s="262"/>
      <c r="SDE1" s="261" t="s">
        <v>394</v>
      </c>
      <c r="SDF1" s="262"/>
      <c r="SDG1" s="261" t="s">
        <v>394</v>
      </c>
      <c r="SDH1" s="262"/>
      <c r="SDI1" s="261" t="s">
        <v>394</v>
      </c>
      <c r="SDJ1" s="262"/>
      <c r="SDK1" s="261" t="s">
        <v>394</v>
      </c>
      <c r="SDL1" s="262"/>
      <c r="SDM1" s="261" t="s">
        <v>394</v>
      </c>
      <c r="SDN1" s="262"/>
      <c r="SDO1" s="261" t="s">
        <v>394</v>
      </c>
      <c r="SDP1" s="262"/>
      <c r="SDQ1" s="261" t="s">
        <v>394</v>
      </c>
      <c r="SDR1" s="262"/>
      <c r="SDS1" s="261" t="s">
        <v>394</v>
      </c>
      <c r="SDT1" s="262"/>
      <c r="SDU1" s="261" t="s">
        <v>394</v>
      </c>
      <c r="SDV1" s="262"/>
      <c r="SDW1" s="261" t="s">
        <v>394</v>
      </c>
      <c r="SDX1" s="262"/>
      <c r="SDY1" s="261" t="s">
        <v>394</v>
      </c>
      <c r="SDZ1" s="262"/>
      <c r="SEA1" s="261" t="s">
        <v>394</v>
      </c>
      <c r="SEB1" s="262"/>
      <c r="SEC1" s="261" t="s">
        <v>394</v>
      </c>
      <c r="SED1" s="262"/>
      <c r="SEE1" s="261" t="s">
        <v>394</v>
      </c>
      <c r="SEF1" s="262"/>
      <c r="SEG1" s="261" t="s">
        <v>394</v>
      </c>
      <c r="SEH1" s="262"/>
      <c r="SEI1" s="261" t="s">
        <v>394</v>
      </c>
      <c r="SEJ1" s="262"/>
      <c r="SEK1" s="261" t="s">
        <v>394</v>
      </c>
      <c r="SEL1" s="262"/>
      <c r="SEM1" s="261" t="s">
        <v>394</v>
      </c>
      <c r="SEN1" s="262"/>
      <c r="SEO1" s="261" t="s">
        <v>394</v>
      </c>
      <c r="SEP1" s="262"/>
      <c r="SEQ1" s="261" t="s">
        <v>394</v>
      </c>
      <c r="SER1" s="262"/>
      <c r="SES1" s="261" t="s">
        <v>394</v>
      </c>
      <c r="SET1" s="262"/>
      <c r="SEU1" s="261" t="s">
        <v>394</v>
      </c>
      <c r="SEV1" s="262"/>
      <c r="SEW1" s="261" t="s">
        <v>394</v>
      </c>
      <c r="SEX1" s="262"/>
      <c r="SEY1" s="261" t="s">
        <v>394</v>
      </c>
      <c r="SEZ1" s="262"/>
      <c r="SFA1" s="261" t="s">
        <v>394</v>
      </c>
      <c r="SFB1" s="262"/>
      <c r="SFC1" s="261" t="s">
        <v>394</v>
      </c>
      <c r="SFD1" s="262"/>
      <c r="SFE1" s="261" t="s">
        <v>394</v>
      </c>
      <c r="SFF1" s="262"/>
      <c r="SFG1" s="261" t="s">
        <v>394</v>
      </c>
      <c r="SFH1" s="262"/>
      <c r="SFI1" s="261" t="s">
        <v>394</v>
      </c>
      <c r="SFJ1" s="262"/>
      <c r="SFK1" s="261" t="s">
        <v>394</v>
      </c>
      <c r="SFL1" s="262"/>
      <c r="SFM1" s="261" t="s">
        <v>394</v>
      </c>
      <c r="SFN1" s="262"/>
      <c r="SFO1" s="261" t="s">
        <v>394</v>
      </c>
      <c r="SFP1" s="262"/>
      <c r="SFQ1" s="261" t="s">
        <v>394</v>
      </c>
      <c r="SFR1" s="262"/>
      <c r="SFS1" s="261" t="s">
        <v>394</v>
      </c>
      <c r="SFT1" s="262"/>
      <c r="SFU1" s="261" t="s">
        <v>394</v>
      </c>
      <c r="SFV1" s="262"/>
      <c r="SFW1" s="261" t="s">
        <v>394</v>
      </c>
      <c r="SFX1" s="262"/>
      <c r="SFY1" s="261" t="s">
        <v>394</v>
      </c>
      <c r="SFZ1" s="262"/>
      <c r="SGA1" s="261" t="s">
        <v>394</v>
      </c>
      <c r="SGB1" s="262"/>
      <c r="SGC1" s="261" t="s">
        <v>394</v>
      </c>
      <c r="SGD1" s="262"/>
      <c r="SGE1" s="261" t="s">
        <v>394</v>
      </c>
      <c r="SGF1" s="262"/>
      <c r="SGG1" s="261" t="s">
        <v>394</v>
      </c>
      <c r="SGH1" s="262"/>
      <c r="SGI1" s="261" t="s">
        <v>394</v>
      </c>
      <c r="SGJ1" s="262"/>
      <c r="SGK1" s="261" t="s">
        <v>394</v>
      </c>
      <c r="SGL1" s="262"/>
      <c r="SGM1" s="261" t="s">
        <v>394</v>
      </c>
      <c r="SGN1" s="262"/>
      <c r="SGO1" s="261" t="s">
        <v>394</v>
      </c>
      <c r="SGP1" s="262"/>
      <c r="SGQ1" s="261" t="s">
        <v>394</v>
      </c>
      <c r="SGR1" s="262"/>
      <c r="SGS1" s="261" t="s">
        <v>394</v>
      </c>
      <c r="SGT1" s="262"/>
      <c r="SGU1" s="261" t="s">
        <v>394</v>
      </c>
      <c r="SGV1" s="262"/>
      <c r="SGW1" s="261" t="s">
        <v>394</v>
      </c>
      <c r="SGX1" s="262"/>
      <c r="SGY1" s="261" t="s">
        <v>394</v>
      </c>
      <c r="SGZ1" s="262"/>
      <c r="SHA1" s="261" t="s">
        <v>394</v>
      </c>
      <c r="SHB1" s="262"/>
      <c r="SHC1" s="261" t="s">
        <v>394</v>
      </c>
      <c r="SHD1" s="262"/>
      <c r="SHE1" s="261" t="s">
        <v>394</v>
      </c>
      <c r="SHF1" s="262"/>
      <c r="SHG1" s="261" t="s">
        <v>394</v>
      </c>
      <c r="SHH1" s="262"/>
      <c r="SHI1" s="261" t="s">
        <v>394</v>
      </c>
      <c r="SHJ1" s="262"/>
      <c r="SHK1" s="261" t="s">
        <v>394</v>
      </c>
      <c r="SHL1" s="262"/>
      <c r="SHM1" s="261" t="s">
        <v>394</v>
      </c>
      <c r="SHN1" s="262"/>
      <c r="SHO1" s="261" t="s">
        <v>394</v>
      </c>
      <c r="SHP1" s="262"/>
      <c r="SHQ1" s="261" t="s">
        <v>394</v>
      </c>
      <c r="SHR1" s="262"/>
      <c r="SHS1" s="261" t="s">
        <v>394</v>
      </c>
      <c r="SHT1" s="262"/>
      <c r="SHU1" s="261" t="s">
        <v>394</v>
      </c>
      <c r="SHV1" s="262"/>
      <c r="SHW1" s="261" t="s">
        <v>394</v>
      </c>
      <c r="SHX1" s="262"/>
      <c r="SHY1" s="261" t="s">
        <v>394</v>
      </c>
      <c r="SHZ1" s="262"/>
      <c r="SIA1" s="261" t="s">
        <v>394</v>
      </c>
      <c r="SIB1" s="262"/>
      <c r="SIC1" s="261" t="s">
        <v>394</v>
      </c>
      <c r="SID1" s="262"/>
      <c r="SIE1" s="261" t="s">
        <v>394</v>
      </c>
      <c r="SIF1" s="262"/>
      <c r="SIG1" s="261" t="s">
        <v>394</v>
      </c>
      <c r="SIH1" s="262"/>
      <c r="SII1" s="261" t="s">
        <v>394</v>
      </c>
      <c r="SIJ1" s="262"/>
      <c r="SIK1" s="261" t="s">
        <v>394</v>
      </c>
      <c r="SIL1" s="262"/>
      <c r="SIM1" s="261" t="s">
        <v>394</v>
      </c>
      <c r="SIN1" s="262"/>
      <c r="SIO1" s="261" t="s">
        <v>394</v>
      </c>
      <c r="SIP1" s="262"/>
      <c r="SIQ1" s="261" t="s">
        <v>394</v>
      </c>
      <c r="SIR1" s="262"/>
      <c r="SIS1" s="261" t="s">
        <v>394</v>
      </c>
      <c r="SIT1" s="262"/>
      <c r="SIU1" s="261" t="s">
        <v>394</v>
      </c>
      <c r="SIV1" s="262"/>
      <c r="SIW1" s="261" t="s">
        <v>394</v>
      </c>
      <c r="SIX1" s="262"/>
      <c r="SIY1" s="261" t="s">
        <v>394</v>
      </c>
      <c r="SIZ1" s="262"/>
      <c r="SJA1" s="261" t="s">
        <v>394</v>
      </c>
      <c r="SJB1" s="262"/>
      <c r="SJC1" s="261" t="s">
        <v>394</v>
      </c>
      <c r="SJD1" s="262"/>
      <c r="SJE1" s="261" t="s">
        <v>394</v>
      </c>
      <c r="SJF1" s="262"/>
      <c r="SJG1" s="261" t="s">
        <v>394</v>
      </c>
      <c r="SJH1" s="262"/>
      <c r="SJI1" s="261" t="s">
        <v>394</v>
      </c>
      <c r="SJJ1" s="262"/>
      <c r="SJK1" s="261" t="s">
        <v>394</v>
      </c>
      <c r="SJL1" s="262"/>
      <c r="SJM1" s="261" t="s">
        <v>394</v>
      </c>
      <c r="SJN1" s="262"/>
      <c r="SJO1" s="261" t="s">
        <v>394</v>
      </c>
      <c r="SJP1" s="262"/>
      <c r="SJQ1" s="261" t="s">
        <v>394</v>
      </c>
      <c r="SJR1" s="262"/>
      <c r="SJS1" s="261" t="s">
        <v>394</v>
      </c>
      <c r="SJT1" s="262"/>
      <c r="SJU1" s="261" t="s">
        <v>394</v>
      </c>
      <c r="SJV1" s="262"/>
      <c r="SJW1" s="261" t="s">
        <v>394</v>
      </c>
      <c r="SJX1" s="262"/>
      <c r="SJY1" s="261" t="s">
        <v>394</v>
      </c>
      <c r="SJZ1" s="262"/>
      <c r="SKA1" s="261" t="s">
        <v>394</v>
      </c>
      <c r="SKB1" s="262"/>
      <c r="SKC1" s="261" t="s">
        <v>394</v>
      </c>
      <c r="SKD1" s="262"/>
      <c r="SKE1" s="261" t="s">
        <v>394</v>
      </c>
      <c r="SKF1" s="262"/>
      <c r="SKG1" s="261" t="s">
        <v>394</v>
      </c>
      <c r="SKH1" s="262"/>
      <c r="SKI1" s="261" t="s">
        <v>394</v>
      </c>
      <c r="SKJ1" s="262"/>
      <c r="SKK1" s="261" t="s">
        <v>394</v>
      </c>
      <c r="SKL1" s="262"/>
      <c r="SKM1" s="261" t="s">
        <v>394</v>
      </c>
      <c r="SKN1" s="262"/>
      <c r="SKO1" s="261" t="s">
        <v>394</v>
      </c>
      <c r="SKP1" s="262"/>
      <c r="SKQ1" s="261" t="s">
        <v>394</v>
      </c>
      <c r="SKR1" s="262"/>
      <c r="SKS1" s="261" t="s">
        <v>394</v>
      </c>
      <c r="SKT1" s="262"/>
      <c r="SKU1" s="261" t="s">
        <v>394</v>
      </c>
      <c r="SKV1" s="262"/>
      <c r="SKW1" s="261" t="s">
        <v>394</v>
      </c>
      <c r="SKX1" s="262"/>
      <c r="SKY1" s="261" t="s">
        <v>394</v>
      </c>
      <c r="SKZ1" s="262"/>
      <c r="SLA1" s="261" t="s">
        <v>394</v>
      </c>
      <c r="SLB1" s="262"/>
      <c r="SLC1" s="261" t="s">
        <v>394</v>
      </c>
      <c r="SLD1" s="262"/>
      <c r="SLE1" s="261" t="s">
        <v>394</v>
      </c>
      <c r="SLF1" s="262"/>
      <c r="SLG1" s="261" t="s">
        <v>394</v>
      </c>
      <c r="SLH1" s="262"/>
      <c r="SLI1" s="261" t="s">
        <v>394</v>
      </c>
      <c r="SLJ1" s="262"/>
      <c r="SLK1" s="261" t="s">
        <v>394</v>
      </c>
      <c r="SLL1" s="262"/>
      <c r="SLM1" s="261" t="s">
        <v>394</v>
      </c>
      <c r="SLN1" s="262"/>
      <c r="SLO1" s="261" t="s">
        <v>394</v>
      </c>
      <c r="SLP1" s="262"/>
      <c r="SLQ1" s="261" t="s">
        <v>394</v>
      </c>
      <c r="SLR1" s="262"/>
      <c r="SLS1" s="261" t="s">
        <v>394</v>
      </c>
      <c r="SLT1" s="262"/>
      <c r="SLU1" s="261" t="s">
        <v>394</v>
      </c>
      <c r="SLV1" s="262"/>
      <c r="SLW1" s="261" t="s">
        <v>394</v>
      </c>
      <c r="SLX1" s="262"/>
      <c r="SLY1" s="261" t="s">
        <v>394</v>
      </c>
      <c r="SLZ1" s="262"/>
      <c r="SMA1" s="261" t="s">
        <v>394</v>
      </c>
      <c r="SMB1" s="262"/>
      <c r="SMC1" s="261" t="s">
        <v>394</v>
      </c>
      <c r="SMD1" s="262"/>
      <c r="SME1" s="261" t="s">
        <v>394</v>
      </c>
      <c r="SMF1" s="262"/>
      <c r="SMG1" s="261" t="s">
        <v>394</v>
      </c>
      <c r="SMH1" s="262"/>
      <c r="SMI1" s="261" t="s">
        <v>394</v>
      </c>
      <c r="SMJ1" s="262"/>
      <c r="SMK1" s="261" t="s">
        <v>394</v>
      </c>
      <c r="SML1" s="262"/>
      <c r="SMM1" s="261" t="s">
        <v>394</v>
      </c>
      <c r="SMN1" s="262"/>
      <c r="SMO1" s="261" t="s">
        <v>394</v>
      </c>
      <c r="SMP1" s="262"/>
      <c r="SMQ1" s="261" t="s">
        <v>394</v>
      </c>
      <c r="SMR1" s="262"/>
      <c r="SMS1" s="261" t="s">
        <v>394</v>
      </c>
      <c r="SMT1" s="262"/>
      <c r="SMU1" s="261" t="s">
        <v>394</v>
      </c>
      <c r="SMV1" s="262"/>
      <c r="SMW1" s="261" t="s">
        <v>394</v>
      </c>
      <c r="SMX1" s="262"/>
      <c r="SMY1" s="261" t="s">
        <v>394</v>
      </c>
      <c r="SMZ1" s="262"/>
      <c r="SNA1" s="261" t="s">
        <v>394</v>
      </c>
      <c r="SNB1" s="262"/>
      <c r="SNC1" s="261" t="s">
        <v>394</v>
      </c>
      <c r="SND1" s="262"/>
      <c r="SNE1" s="261" t="s">
        <v>394</v>
      </c>
      <c r="SNF1" s="262"/>
      <c r="SNG1" s="261" t="s">
        <v>394</v>
      </c>
      <c r="SNH1" s="262"/>
      <c r="SNI1" s="261" t="s">
        <v>394</v>
      </c>
      <c r="SNJ1" s="262"/>
      <c r="SNK1" s="261" t="s">
        <v>394</v>
      </c>
      <c r="SNL1" s="262"/>
      <c r="SNM1" s="261" t="s">
        <v>394</v>
      </c>
      <c r="SNN1" s="262"/>
      <c r="SNO1" s="261" t="s">
        <v>394</v>
      </c>
      <c r="SNP1" s="262"/>
      <c r="SNQ1" s="261" t="s">
        <v>394</v>
      </c>
      <c r="SNR1" s="262"/>
      <c r="SNS1" s="261" t="s">
        <v>394</v>
      </c>
      <c r="SNT1" s="262"/>
      <c r="SNU1" s="261" t="s">
        <v>394</v>
      </c>
      <c r="SNV1" s="262"/>
      <c r="SNW1" s="261" t="s">
        <v>394</v>
      </c>
      <c r="SNX1" s="262"/>
      <c r="SNY1" s="261" t="s">
        <v>394</v>
      </c>
      <c r="SNZ1" s="262"/>
      <c r="SOA1" s="261" t="s">
        <v>394</v>
      </c>
      <c r="SOB1" s="262"/>
      <c r="SOC1" s="261" t="s">
        <v>394</v>
      </c>
      <c r="SOD1" s="262"/>
      <c r="SOE1" s="261" t="s">
        <v>394</v>
      </c>
      <c r="SOF1" s="262"/>
      <c r="SOG1" s="261" t="s">
        <v>394</v>
      </c>
      <c r="SOH1" s="262"/>
      <c r="SOI1" s="261" t="s">
        <v>394</v>
      </c>
      <c r="SOJ1" s="262"/>
      <c r="SOK1" s="261" t="s">
        <v>394</v>
      </c>
      <c r="SOL1" s="262"/>
      <c r="SOM1" s="261" t="s">
        <v>394</v>
      </c>
      <c r="SON1" s="262"/>
      <c r="SOO1" s="261" t="s">
        <v>394</v>
      </c>
      <c r="SOP1" s="262"/>
      <c r="SOQ1" s="261" t="s">
        <v>394</v>
      </c>
      <c r="SOR1" s="262"/>
      <c r="SOS1" s="261" t="s">
        <v>394</v>
      </c>
      <c r="SOT1" s="262"/>
      <c r="SOU1" s="261" t="s">
        <v>394</v>
      </c>
      <c r="SOV1" s="262"/>
      <c r="SOW1" s="261" t="s">
        <v>394</v>
      </c>
      <c r="SOX1" s="262"/>
      <c r="SOY1" s="261" t="s">
        <v>394</v>
      </c>
      <c r="SOZ1" s="262"/>
      <c r="SPA1" s="261" t="s">
        <v>394</v>
      </c>
      <c r="SPB1" s="262"/>
      <c r="SPC1" s="261" t="s">
        <v>394</v>
      </c>
      <c r="SPD1" s="262"/>
      <c r="SPE1" s="261" t="s">
        <v>394</v>
      </c>
      <c r="SPF1" s="262"/>
      <c r="SPG1" s="261" t="s">
        <v>394</v>
      </c>
      <c r="SPH1" s="262"/>
      <c r="SPI1" s="261" t="s">
        <v>394</v>
      </c>
      <c r="SPJ1" s="262"/>
      <c r="SPK1" s="261" t="s">
        <v>394</v>
      </c>
      <c r="SPL1" s="262"/>
      <c r="SPM1" s="261" t="s">
        <v>394</v>
      </c>
      <c r="SPN1" s="262"/>
      <c r="SPO1" s="261" t="s">
        <v>394</v>
      </c>
      <c r="SPP1" s="262"/>
      <c r="SPQ1" s="261" t="s">
        <v>394</v>
      </c>
      <c r="SPR1" s="262"/>
      <c r="SPS1" s="261" t="s">
        <v>394</v>
      </c>
      <c r="SPT1" s="262"/>
      <c r="SPU1" s="261" t="s">
        <v>394</v>
      </c>
      <c r="SPV1" s="262"/>
      <c r="SPW1" s="261" t="s">
        <v>394</v>
      </c>
      <c r="SPX1" s="262"/>
      <c r="SPY1" s="261" t="s">
        <v>394</v>
      </c>
      <c r="SPZ1" s="262"/>
      <c r="SQA1" s="261" t="s">
        <v>394</v>
      </c>
      <c r="SQB1" s="262"/>
      <c r="SQC1" s="261" t="s">
        <v>394</v>
      </c>
      <c r="SQD1" s="262"/>
      <c r="SQE1" s="261" t="s">
        <v>394</v>
      </c>
      <c r="SQF1" s="262"/>
      <c r="SQG1" s="261" t="s">
        <v>394</v>
      </c>
      <c r="SQH1" s="262"/>
      <c r="SQI1" s="261" t="s">
        <v>394</v>
      </c>
      <c r="SQJ1" s="262"/>
      <c r="SQK1" s="261" t="s">
        <v>394</v>
      </c>
      <c r="SQL1" s="262"/>
      <c r="SQM1" s="261" t="s">
        <v>394</v>
      </c>
      <c r="SQN1" s="262"/>
      <c r="SQO1" s="261" t="s">
        <v>394</v>
      </c>
      <c r="SQP1" s="262"/>
      <c r="SQQ1" s="261" t="s">
        <v>394</v>
      </c>
      <c r="SQR1" s="262"/>
      <c r="SQS1" s="261" t="s">
        <v>394</v>
      </c>
      <c r="SQT1" s="262"/>
      <c r="SQU1" s="261" t="s">
        <v>394</v>
      </c>
      <c r="SQV1" s="262"/>
      <c r="SQW1" s="261" t="s">
        <v>394</v>
      </c>
      <c r="SQX1" s="262"/>
      <c r="SQY1" s="261" t="s">
        <v>394</v>
      </c>
      <c r="SQZ1" s="262"/>
      <c r="SRA1" s="261" t="s">
        <v>394</v>
      </c>
      <c r="SRB1" s="262"/>
      <c r="SRC1" s="261" t="s">
        <v>394</v>
      </c>
      <c r="SRD1" s="262"/>
      <c r="SRE1" s="261" t="s">
        <v>394</v>
      </c>
      <c r="SRF1" s="262"/>
      <c r="SRG1" s="261" t="s">
        <v>394</v>
      </c>
      <c r="SRH1" s="262"/>
      <c r="SRI1" s="261" t="s">
        <v>394</v>
      </c>
      <c r="SRJ1" s="262"/>
      <c r="SRK1" s="261" t="s">
        <v>394</v>
      </c>
      <c r="SRL1" s="262"/>
      <c r="SRM1" s="261" t="s">
        <v>394</v>
      </c>
      <c r="SRN1" s="262"/>
      <c r="SRO1" s="261" t="s">
        <v>394</v>
      </c>
      <c r="SRP1" s="262"/>
      <c r="SRQ1" s="261" t="s">
        <v>394</v>
      </c>
      <c r="SRR1" s="262"/>
      <c r="SRS1" s="261" t="s">
        <v>394</v>
      </c>
      <c r="SRT1" s="262"/>
      <c r="SRU1" s="261" t="s">
        <v>394</v>
      </c>
      <c r="SRV1" s="262"/>
      <c r="SRW1" s="261" t="s">
        <v>394</v>
      </c>
      <c r="SRX1" s="262"/>
      <c r="SRY1" s="261" t="s">
        <v>394</v>
      </c>
      <c r="SRZ1" s="262"/>
      <c r="SSA1" s="261" t="s">
        <v>394</v>
      </c>
      <c r="SSB1" s="262"/>
      <c r="SSC1" s="261" t="s">
        <v>394</v>
      </c>
      <c r="SSD1" s="262"/>
      <c r="SSE1" s="261" t="s">
        <v>394</v>
      </c>
      <c r="SSF1" s="262"/>
      <c r="SSG1" s="261" t="s">
        <v>394</v>
      </c>
      <c r="SSH1" s="262"/>
      <c r="SSI1" s="261" t="s">
        <v>394</v>
      </c>
      <c r="SSJ1" s="262"/>
      <c r="SSK1" s="261" t="s">
        <v>394</v>
      </c>
      <c r="SSL1" s="262"/>
      <c r="SSM1" s="261" t="s">
        <v>394</v>
      </c>
      <c r="SSN1" s="262"/>
      <c r="SSO1" s="261" t="s">
        <v>394</v>
      </c>
      <c r="SSP1" s="262"/>
      <c r="SSQ1" s="261" t="s">
        <v>394</v>
      </c>
      <c r="SSR1" s="262"/>
      <c r="SSS1" s="261" t="s">
        <v>394</v>
      </c>
      <c r="SST1" s="262"/>
      <c r="SSU1" s="261" t="s">
        <v>394</v>
      </c>
      <c r="SSV1" s="262"/>
      <c r="SSW1" s="261" t="s">
        <v>394</v>
      </c>
      <c r="SSX1" s="262"/>
      <c r="SSY1" s="261" t="s">
        <v>394</v>
      </c>
      <c r="SSZ1" s="262"/>
      <c r="STA1" s="261" t="s">
        <v>394</v>
      </c>
      <c r="STB1" s="262"/>
      <c r="STC1" s="261" t="s">
        <v>394</v>
      </c>
      <c r="STD1" s="262"/>
      <c r="STE1" s="261" t="s">
        <v>394</v>
      </c>
      <c r="STF1" s="262"/>
      <c r="STG1" s="261" t="s">
        <v>394</v>
      </c>
      <c r="STH1" s="262"/>
      <c r="STI1" s="261" t="s">
        <v>394</v>
      </c>
      <c r="STJ1" s="262"/>
      <c r="STK1" s="261" t="s">
        <v>394</v>
      </c>
      <c r="STL1" s="262"/>
      <c r="STM1" s="261" t="s">
        <v>394</v>
      </c>
      <c r="STN1" s="262"/>
      <c r="STO1" s="261" t="s">
        <v>394</v>
      </c>
      <c r="STP1" s="262"/>
      <c r="STQ1" s="261" t="s">
        <v>394</v>
      </c>
      <c r="STR1" s="262"/>
      <c r="STS1" s="261" t="s">
        <v>394</v>
      </c>
      <c r="STT1" s="262"/>
      <c r="STU1" s="261" t="s">
        <v>394</v>
      </c>
      <c r="STV1" s="262"/>
      <c r="STW1" s="261" t="s">
        <v>394</v>
      </c>
      <c r="STX1" s="262"/>
      <c r="STY1" s="261" t="s">
        <v>394</v>
      </c>
      <c r="STZ1" s="262"/>
      <c r="SUA1" s="261" t="s">
        <v>394</v>
      </c>
      <c r="SUB1" s="262"/>
      <c r="SUC1" s="261" t="s">
        <v>394</v>
      </c>
      <c r="SUD1" s="262"/>
      <c r="SUE1" s="261" t="s">
        <v>394</v>
      </c>
      <c r="SUF1" s="262"/>
      <c r="SUG1" s="261" t="s">
        <v>394</v>
      </c>
      <c r="SUH1" s="262"/>
      <c r="SUI1" s="261" t="s">
        <v>394</v>
      </c>
      <c r="SUJ1" s="262"/>
      <c r="SUK1" s="261" t="s">
        <v>394</v>
      </c>
      <c r="SUL1" s="262"/>
      <c r="SUM1" s="261" t="s">
        <v>394</v>
      </c>
      <c r="SUN1" s="262"/>
      <c r="SUO1" s="261" t="s">
        <v>394</v>
      </c>
      <c r="SUP1" s="262"/>
      <c r="SUQ1" s="261" t="s">
        <v>394</v>
      </c>
      <c r="SUR1" s="262"/>
      <c r="SUS1" s="261" t="s">
        <v>394</v>
      </c>
      <c r="SUT1" s="262"/>
      <c r="SUU1" s="261" t="s">
        <v>394</v>
      </c>
      <c r="SUV1" s="262"/>
      <c r="SUW1" s="261" t="s">
        <v>394</v>
      </c>
      <c r="SUX1" s="262"/>
      <c r="SUY1" s="261" t="s">
        <v>394</v>
      </c>
      <c r="SUZ1" s="262"/>
      <c r="SVA1" s="261" t="s">
        <v>394</v>
      </c>
      <c r="SVB1" s="262"/>
      <c r="SVC1" s="261" t="s">
        <v>394</v>
      </c>
      <c r="SVD1" s="262"/>
      <c r="SVE1" s="261" t="s">
        <v>394</v>
      </c>
      <c r="SVF1" s="262"/>
      <c r="SVG1" s="261" t="s">
        <v>394</v>
      </c>
      <c r="SVH1" s="262"/>
      <c r="SVI1" s="261" t="s">
        <v>394</v>
      </c>
      <c r="SVJ1" s="262"/>
      <c r="SVK1" s="261" t="s">
        <v>394</v>
      </c>
      <c r="SVL1" s="262"/>
      <c r="SVM1" s="261" t="s">
        <v>394</v>
      </c>
      <c r="SVN1" s="262"/>
      <c r="SVO1" s="261" t="s">
        <v>394</v>
      </c>
      <c r="SVP1" s="262"/>
      <c r="SVQ1" s="261" t="s">
        <v>394</v>
      </c>
      <c r="SVR1" s="262"/>
      <c r="SVS1" s="261" t="s">
        <v>394</v>
      </c>
      <c r="SVT1" s="262"/>
      <c r="SVU1" s="261" t="s">
        <v>394</v>
      </c>
      <c r="SVV1" s="262"/>
      <c r="SVW1" s="261" t="s">
        <v>394</v>
      </c>
      <c r="SVX1" s="262"/>
      <c r="SVY1" s="261" t="s">
        <v>394</v>
      </c>
      <c r="SVZ1" s="262"/>
      <c r="SWA1" s="261" t="s">
        <v>394</v>
      </c>
      <c r="SWB1" s="262"/>
      <c r="SWC1" s="261" t="s">
        <v>394</v>
      </c>
      <c r="SWD1" s="262"/>
      <c r="SWE1" s="261" t="s">
        <v>394</v>
      </c>
      <c r="SWF1" s="262"/>
      <c r="SWG1" s="261" t="s">
        <v>394</v>
      </c>
      <c r="SWH1" s="262"/>
      <c r="SWI1" s="261" t="s">
        <v>394</v>
      </c>
      <c r="SWJ1" s="262"/>
      <c r="SWK1" s="261" t="s">
        <v>394</v>
      </c>
      <c r="SWL1" s="262"/>
      <c r="SWM1" s="261" t="s">
        <v>394</v>
      </c>
      <c r="SWN1" s="262"/>
      <c r="SWO1" s="261" t="s">
        <v>394</v>
      </c>
      <c r="SWP1" s="262"/>
      <c r="SWQ1" s="261" t="s">
        <v>394</v>
      </c>
      <c r="SWR1" s="262"/>
      <c r="SWS1" s="261" t="s">
        <v>394</v>
      </c>
      <c r="SWT1" s="262"/>
      <c r="SWU1" s="261" t="s">
        <v>394</v>
      </c>
      <c r="SWV1" s="262"/>
      <c r="SWW1" s="261" t="s">
        <v>394</v>
      </c>
      <c r="SWX1" s="262"/>
      <c r="SWY1" s="261" t="s">
        <v>394</v>
      </c>
      <c r="SWZ1" s="262"/>
      <c r="SXA1" s="261" t="s">
        <v>394</v>
      </c>
      <c r="SXB1" s="262"/>
      <c r="SXC1" s="261" t="s">
        <v>394</v>
      </c>
      <c r="SXD1" s="262"/>
      <c r="SXE1" s="261" t="s">
        <v>394</v>
      </c>
      <c r="SXF1" s="262"/>
      <c r="SXG1" s="261" t="s">
        <v>394</v>
      </c>
      <c r="SXH1" s="262"/>
      <c r="SXI1" s="261" t="s">
        <v>394</v>
      </c>
      <c r="SXJ1" s="262"/>
      <c r="SXK1" s="261" t="s">
        <v>394</v>
      </c>
      <c r="SXL1" s="262"/>
      <c r="SXM1" s="261" t="s">
        <v>394</v>
      </c>
      <c r="SXN1" s="262"/>
      <c r="SXO1" s="261" t="s">
        <v>394</v>
      </c>
      <c r="SXP1" s="262"/>
      <c r="SXQ1" s="261" t="s">
        <v>394</v>
      </c>
      <c r="SXR1" s="262"/>
      <c r="SXS1" s="261" t="s">
        <v>394</v>
      </c>
      <c r="SXT1" s="262"/>
      <c r="SXU1" s="261" t="s">
        <v>394</v>
      </c>
      <c r="SXV1" s="262"/>
      <c r="SXW1" s="261" t="s">
        <v>394</v>
      </c>
      <c r="SXX1" s="262"/>
      <c r="SXY1" s="261" t="s">
        <v>394</v>
      </c>
      <c r="SXZ1" s="262"/>
      <c r="SYA1" s="261" t="s">
        <v>394</v>
      </c>
      <c r="SYB1" s="262"/>
      <c r="SYC1" s="261" t="s">
        <v>394</v>
      </c>
      <c r="SYD1" s="262"/>
      <c r="SYE1" s="261" t="s">
        <v>394</v>
      </c>
      <c r="SYF1" s="262"/>
      <c r="SYG1" s="261" t="s">
        <v>394</v>
      </c>
      <c r="SYH1" s="262"/>
      <c r="SYI1" s="261" t="s">
        <v>394</v>
      </c>
      <c r="SYJ1" s="262"/>
      <c r="SYK1" s="261" t="s">
        <v>394</v>
      </c>
      <c r="SYL1" s="262"/>
      <c r="SYM1" s="261" t="s">
        <v>394</v>
      </c>
      <c r="SYN1" s="262"/>
      <c r="SYO1" s="261" t="s">
        <v>394</v>
      </c>
      <c r="SYP1" s="262"/>
      <c r="SYQ1" s="261" t="s">
        <v>394</v>
      </c>
      <c r="SYR1" s="262"/>
      <c r="SYS1" s="261" t="s">
        <v>394</v>
      </c>
      <c r="SYT1" s="262"/>
      <c r="SYU1" s="261" t="s">
        <v>394</v>
      </c>
      <c r="SYV1" s="262"/>
      <c r="SYW1" s="261" t="s">
        <v>394</v>
      </c>
      <c r="SYX1" s="262"/>
      <c r="SYY1" s="261" t="s">
        <v>394</v>
      </c>
      <c r="SYZ1" s="262"/>
      <c r="SZA1" s="261" t="s">
        <v>394</v>
      </c>
      <c r="SZB1" s="262"/>
      <c r="SZC1" s="261" t="s">
        <v>394</v>
      </c>
      <c r="SZD1" s="262"/>
      <c r="SZE1" s="261" t="s">
        <v>394</v>
      </c>
      <c r="SZF1" s="262"/>
      <c r="SZG1" s="261" t="s">
        <v>394</v>
      </c>
      <c r="SZH1" s="262"/>
      <c r="SZI1" s="261" t="s">
        <v>394</v>
      </c>
      <c r="SZJ1" s="262"/>
      <c r="SZK1" s="261" t="s">
        <v>394</v>
      </c>
      <c r="SZL1" s="262"/>
      <c r="SZM1" s="261" t="s">
        <v>394</v>
      </c>
      <c r="SZN1" s="262"/>
      <c r="SZO1" s="261" t="s">
        <v>394</v>
      </c>
      <c r="SZP1" s="262"/>
      <c r="SZQ1" s="261" t="s">
        <v>394</v>
      </c>
      <c r="SZR1" s="262"/>
      <c r="SZS1" s="261" t="s">
        <v>394</v>
      </c>
      <c r="SZT1" s="262"/>
      <c r="SZU1" s="261" t="s">
        <v>394</v>
      </c>
      <c r="SZV1" s="262"/>
      <c r="SZW1" s="261" t="s">
        <v>394</v>
      </c>
      <c r="SZX1" s="262"/>
      <c r="SZY1" s="261" t="s">
        <v>394</v>
      </c>
      <c r="SZZ1" s="262"/>
      <c r="TAA1" s="261" t="s">
        <v>394</v>
      </c>
      <c r="TAB1" s="262"/>
      <c r="TAC1" s="261" t="s">
        <v>394</v>
      </c>
      <c r="TAD1" s="262"/>
      <c r="TAE1" s="261" t="s">
        <v>394</v>
      </c>
      <c r="TAF1" s="262"/>
      <c r="TAG1" s="261" t="s">
        <v>394</v>
      </c>
      <c r="TAH1" s="262"/>
      <c r="TAI1" s="261" t="s">
        <v>394</v>
      </c>
      <c r="TAJ1" s="262"/>
      <c r="TAK1" s="261" t="s">
        <v>394</v>
      </c>
      <c r="TAL1" s="262"/>
      <c r="TAM1" s="261" t="s">
        <v>394</v>
      </c>
      <c r="TAN1" s="262"/>
      <c r="TAO1" s="261" t="s">
        <v>394</v>
      </c>
      <c r="TAP1" s="262"/>
      <c r="TAQ1" s="261" t="s">
        <v>394</v>
      </c>
      <c r="TAR1" s="262"/>
      <c r="TAS1" s="261" t="s">
        <v>394</v>
      </c>
      <c r="TAT1" s="262"/>
      <c r="TAU1" s="261" t="s">
        <v>394</v>
      </c>
      <c r="TAV1" s="262"/>
      <c r="TAW1" s="261" t="s">
        <v>394</v>
      </c>
      <c r="TAX1" s="262"/>
      <c r="TAY1" s="261" t="s">
        <v>394</v>
      </c>
      <c r="TAZ1" s="262"/>
      <c r="TBA1" s="261" t="s">
        <v>394</v>
      </c>
      <c r="TBB1" s="262"/>
      <c r="TBC1" s="261" t="s">
        <v>394</v>
      </c>
      <c r="TBD1" s="262"/>
      <c r="TBE1" s="261" t="s">
        <v>394</v>
      </c>
      <c r="TBF1" s="262"/>
      <c r="TBG1" s="261" t="s">
        <v>394</v>
      </c>
      <c r="TBH1" s="262"/>
      <c r="TBI1" s="261" t="s">
        <v>394</v>
      </c>
      <c r="TBJ1" s="262"/>
      <c r="TBK1" s="261" t="s">
        <v>394</v>
      </c>
      <c r="TBL1" s="262"/>
      <c r="TBM1" s="261" t="s">
        <v>394</v>
      </c>
      <c r="TBN1" s="262"/>
      <c r="TBO1" s="261" t="s">
        <v>394</v>
      </c>
      <c r="TBP1" s="262"/>
      <c r="TBQ1" s="261" t="s">
        <v>394</v>
      </c>
      <c r="TBR1" s="262"/>
      <c r="TBS1" s="261" t="s">
        <v>394</v>
      </c>
      <c r="TBT1" s="262"/>
      <c r="TBU1" s="261" t="s">
        <v>394</v>
      </c>
      <c r="TBV1" s="262"/>
      <c r="TBW1" s="261" t="s">
        <v>394</v>
      </c>
      <c r="TBX1" s="262"/>
      <c r="TBY1" s="261" t="s">
        <v>394</v>
      </c>
      <c r="TBZ1" s="262"/>
      <c r="TCA1" s="261" t="s">
        <v>394</v>
      </c>
      <c r="TCB1" s="262"/>
      <c r="TCC1" s="261" t="s">
        <v>394</v>
      </c>
      <c r="TCD1" s="262"/>
      <c r="TCE1" s="261" t="s">
        <v>394</v>
      </c>
      <c r="TCF1" s="262"/>
      <c r="TCG1" s="261" t="s">
        <v>394</v>
      </c>
      <c r="TCH1" s="262"/>
      <c r="TCI1" s="261" t="s">
        <v>394</v>
      </c>
      <c r="TCJ1" s="262"/>
      <c r="TCK1" s="261" t="s">
        <v>394</v>
      </c>
      <c r="TCL1" s="262"/>
      <c r="TCM1" s="261" t="s">
        <v>394</v>
      </c>
      <c r="TCN1" s="262"/>
      <c r="TCO1" s="261" t="s">
        <v>394</v>
      </c>
      <c r="TCP1" s="262"/>
      <c r="TCQ1" s="261" t="s">
        <v>394</v>
      </c>
      <c r="TCR1" s="262"/>
      <c r="TCS1" s="261" t="s">
        <v>394</v>
      </c>
      <c r="TCT1" s="262"/>
      <c r="TCU1" s="261" t="s">
        <v>394</v>
      </c>
      <c r="TCV1" s="262"/>
      <c r="TCW1" s="261" t="s">
        <v>394</v>
      </c>
      <c r="TCX1" s="262"/>
      <c r="TCY1" s="261" t="s">
        <v>394</v>
      </c>
      <c r="TCZ1" s="262"/>
      <c r="TDA1" s="261" t="s">
        <v>394</v>
      </c>
      <c r="TDB1" s="262"/>
      <c r="TDC1" s="261" t="s">
        <v>394</v>
      </c>
      <c r="TDD1" s="262"/>
      <c r="TDE1" s="261" t="s">
        <v>394</v>
      </c>
      <c r="TDF1" s="262"/>
      <c r="TDG1" s="261" t="s">
        <v>394</v>
      </c>
      <c r="TDH1" s="262"/>
      <c r="TDI1" s="261" t="s">
        <v>394</v>
      </c>
      <c r="TDJ1" s="262"/>
      <c r="TDK1" s="261" t="s">
        <v>394</v>
      </c>
      <c r="TDL1" s="262"/>
      <c r="TDM1" s="261" t="s">
        <v>394</v>
      </c>
      <c r="TDN1" s="262"/>
      <c r="TDO1" s="261" t="s">
        <v>394</v>
      </c>
      <c r="TDP1" s="262"/>
      <c r="TDQ1" s="261" t="s">
        <v>394</v>
      </c>
      <c r="TDR1" s="262"/>
      <c r="TDS1" s="261" t="s">
        <v>394</v>
      </c>
      <c r="TDT1" s="262"/>
      <c r="TDU1" s="261" t="s">
        <v>394</v>
      </c>
      <c r="TDV1" s="262"/>
      <c r="TDW1" s="261" t="s">
        <v>394</v>
      </c>
      <c r="TDX1" s="262"/>
      <c r="TDY1" s="261" t="s">
        <v>394</v>
      </c>
      <c r="TDZ1" s="262"/>
      <c r="TEA1" s="261" t="s">
        <v>394</v>
      </c>
      <c r="TEB1" s="262"/>
      <c r="TEC1" s="261" t="s">
        <v>394</v>
      </c>
      <c r="TED1" s="262"/>
      <c r="TEE1" s="261" t="s">
        <v>394</v>
      </c>
      <c r="TEF1" s="262"/>
      <c r="TEG1" s="261" t="s">
        <v>394</v>
      </c>
      <c r="TEH1" s="262"/>
      <c r="TEI1" s="261" t="s">
        <v>394</v>
      </c>
      <c r="TEJ1" s="262"/>
      <c r="TEK1" s="261" t="s">
        <v>394</v>
      </c>
      <c r="TEL1" s="262"/>
      <c r="TEM1" s="261" t="s">
        <v>394</v>
      </c>
      <c r="TEN1" s="262"/>
      <c r="TEO1" s="261" t="s">
        <v>394</v>
      </c>
      <c r="TEP1" s="262"/>
      <c r="TEQ1" s="261" t="s">
        <v>394</v>
      </c>
      <c r="TER1" s="262"/>
      <c r="TES1" s="261" t="s">
        <v>394</v>
      </c>
      <c r="TET1" s="262"/>
      <c r="TEU1" s="261" t="s">
        <v>394</v>
      </c>
      <c r="TEV1" s="262"/>
      <c r="TEW1" s="261" t="s">
        <v>394</v>
      </c>
      <c r="TEX1" s="262"/>
      <c r="TEY1" s="261" t="s">
        <v>394</v>
      </c>
      <c r="TEZ1" s="262"/>
      <c r="TFA1" s="261" t="s">
        <v>394</v>
      </c>
      <c r="TFB1" s="262"/>
      <c r="TFC1" s="261" t="s">
        <v>394</v>
      </c>
      <c r="TFD1" s="262"/>
      <c r="TFE1" s="261" t="s">
        <v>394</v>
      </c>
      <c r="TFF1" s="262"/>
      <c r="TFG1" s="261" t="s">
        <v>394</v>
      </c>
      <c r="TFH1" s="262"/>
      <c r="TFI1" s="261" t="s">
        <v>394</v>
      </c>
      <c r="TFJ1" s="262"/>
      <c r="TFK1" s="261" t="s">
        <v>394</v>
      </c>
      <c r="TFL1" s="262"/>
      <c r="TFM1" s="261" t="s">
        <v>394</v>
      </c>
      <c r="TFN1" s="262"/>
      <c r="TFO1" s="261" t="s">
        <v>394</v>
      </c>
      <c r="TFP1" s="262"/>
      <c r="TFQ1" s="261" t="s">
        <v>394</v>
      </c>
      <c r="TFR1" s="262"/>
      <c r="TFS1" s="261" t="s">
        <v>394</v>
      </c>
      <c r="TFT1" s="262"/>
      <c r="TFU1" s="261" t="s">
        <v>394</v>
      </c>
      <c r="TFV1" s="262"/>
      <c r="TFW1" s="261" t="s">
        <v>394</v>
      </c>
      <c r="TFX1" s="262"/>
      <c r="TFY1" s="261" t="s">
        <v>394</v>
      </c>
      <c r="TFZ1" s="262"/>
      <c r="TGA1" s="261" t="s">
        <v>394</v>
      </c>
      <c r="TGB1" s="262"/>
      <c r="TGC1" s="261" t="s">
        <v>394</v>
      </c>
      <c r="TGD1" s="262"/>
      <c r="TGE1" s="261" t="s">
        <v>394</v>
      </c>
      <c r="TGF1" s="262"/>
      <c r="TGG1" s="261" t="s">
        <v>394</v>
      </c>
      <c r="TGH1" s="262"/>
      <c r="TGI1" s="261" t="s">
        <v>394</v>
      </c>
      <c r="TGJ1" s="262"/>
      <c r="TGK1" s="261" t="s">
        <v>394</v>
      </c>
      <c r="TGL1" s="262"/>
      <c r="TGM1" s="261" t="s">
        <v>394</v>
      </c>
      <c r="TGN1" s="262"/>
      <c r="TGO1" s="261" t="s">
        <v>394</v>
      </c>
      <c r="TGP1" s="262"/>
      <c r="TGQ1" s="261" t="s">
        <v>394</v>
      </c>
      <c r="TGR1" s="262"/>
      <c r="TGS1" s="261" t="s">
        <v>394</v>
      </c>
      <c r="TGT1" s="262"/>
      <c r="TGU1" s="261" t="s">
        <v>394</v>
      </c>
      <c r="TGV1" s="262"/>
      <c r="TGW1" s="261" t="s">
        <v>394</v>
      </c>
      <c r="TGX1" s="262"/>
      <c r="TGY1" s="261" t="s">
        <v>394</v>
      </c>
      <c r="TGZ1" s="262"/>
      <c r="THA1" s="261" t="s">
        <v>394</v>
      </c>
      <c r="THB1" s="262"/>
      <c r="THC1" s="261" t="s">
        <v>394</v>
      </c>
      <c r="THD1" s="262"/>
      <c r="THE1" s="261" t="s">
        <v>394</v>
      </c>
      <c r="THF1" s="262"/>
      <c r="THG1" s="261" t="s">
        <v>394</v>
      </c>
      <c r="THH1" s="262"/>
      <c r="THI1" s="261" t="s">
        <v>394</v>
      </c>
      <c r="THJ1" s="262"/>
      <c r="THK1" s="261" t="s">
        <v>394</v>
      </c>
      <c r="THL1" s="262"/>
      <c r="THM1" s="261" t="s">
        <v>394</v>
      </c>
      <c r="THN1" s="262"/>
      <c r="THO1" s="261" t="s">
        <v>394</v>
      </c>
      <c r="THP1" s="262"/>
      <c r="THQ1" s="261" t="s">
        <v>394</v>
      </c>
      <c r="THR1" s="262"/>
      <c r="THS1" s="261" t="s">
        <v>394</v>
      </c>
      <c r="THT1" s="262"/>
      <c r="THU1" s="261" t="s">
        <v>394</v>
      </c>
      <c r="THV1" s="262"/>
      <c r="THW1" s="261" t="s">
        <v>394</v>
      </c>
      <c r="THX1" s="262"/>
      <c r="THY1" s="261" t="s">
        <v>394</v>
      </c>
      <c r="THZ1" s="262"/>
      <c r="TIA1" s="261" t="s">
        <v>394</v>
      </c>
      <c r="TIB1" s="262"/>
      <c r="TIC1" s="261" t="s">
        <v>394</v>
      </c>
      <c r="TID1" s="262"/>
      <c r="TIE1" s="261" t="s">
        <v>394</v>
      </c>
      <c r="TIF1" s="262"/>
      <c r="TIG1" s="261" t="s">
        <v>394</v>
      </c>
      <c r="TIH1" s="262"/>
      <c r="TII1" s="261" t="s">
        <v>394</v>
      </c>
      <c r="TIJ1" s="262"/>
      <c r="TIK1" s="261" t="s">
        <v>394</v>
      </c>
      <c r="TIL1" s="262"/>
      <c r="TIM1" s="261" t="s">
        <v>394</v>
      </c>
      <c r="TIN1" s="262"/>
      <c r="TIO1" s="261" t="s">
        <v>394</v>
      </c>
      <c r="TIP1" s="262"/>
      <c r="TIQ1" s="261" t="s">
        <v>394</v>
      </c>
      <c r="TIR1" s="262"/>
      <c r="TIS1" s="261" t="s">
        <v>394</v>
      </c>
      <c r="TIT1" s="262"/>
      <c r="TIU1" s="261" t="s">
        <v>394</v>
      </c>
      <c r="TIV1" s="262"/>
      <c r="TIW1" s="261" t="s">
        <v>394</v>
      </c>
      <c r="TIX1" s="262"/>
      <c r="TIY1" s="261" t="s">
        <v>394</v>
      </c>
      <c r="TIZ1" s="262"/>
      <c r="TJA1" s="261" t="s">
        <v>394</v>
      </c>
      <c r="TJB1" s="262"/>
      <c r="TJC1" s="261" t="s">
        <v>394</v>
      </c>
      <c r="TJD1" s="262"/>
      <c r="TJE1" s="261" t="s">
        <v>394</v>
      </c>
      <c r="TJF1" s="262"/>
      <c r="TJG1" s="261" t="s">
        <v>394</v>
      </c>
      <c r="TJH1" s="262"/>
      <c r="TJI1" s="261" t="s">
        <v>394</v>
      </c>
      <c r="TJJ1" s="262"/>
      <c r="TJK1" s="261" t="s">
        <v>394</v>
      </c>
      <c r="TJL1" s="262"/>
      <c r="TJM1" s="261" t="s">
        <v>394</v>
      </c>
      <c r="TJN1" s="262"/>
      <c r="TJO1" s="261" t="s">
        <v>394</v>
      </c>
      <c r="TJP1" s="262"/>
      <c r="TJQ1" s="261" t="s">
        <v>394</v>
      </c>
      <c r="TJR1" s="262"/>
      <c r="TJS1" s="261" t="s">
        <v>394</v>
      </c>
      <c r="TJT1" s="262"/>
      <c r="TJU1" s="261" t="s">
        <v>394</v>
      </c>
      <c r="TJV1" s="262"/>
      <c r="TJW1" s="261" t="s">
        <v>394</v>
      </c>
      <c r="TJX1" s="262"/>
      <c r="TJY1" s="261" t="s">
        <v>394</v>
      </c>
      <c r="TJZ1" s="262"/>
      <c r="TKA1" s="261" t="s">
        <v>394</v>
      </c>
      <c r="TKB1" s="262"/>
      <c r="TKC1" s="261" t="s">
        <v>394</v>
      </c>
      <c r="TKD1" s="262"/>
      <c r="TKE1" s="261" t="s">
        <v>394</v>
      </c>
      <c r="TKF1" s="262"/>
      <c r="TKG1" s="261" t="s">
        <v>394</v>
      </c>
      <c r="TKH1" s="262"/>
      <c r="TKI1" s="261" t="s">
        <v>394</v>
      </c>
      <c r="TKJ1" s="262"/>
      <c r="TKK1" s="261" t="s">
        <v>394</v>
      </c>
      <c r="TKL1" s="262"/>
      <c r="TKM1" s="261" t="s">
        <v>394</v>
      </c>
      <c r="TKN1" s="262"/>
      <c r="TKO1" s="261" t="s">
        <v>394</v>
      </c>
      <c r="TKP1" s="262"/>
      <c r="TKQ1" s="261" t="s">
        <v>394</v>
      </c>
      <c r="TKR1" s="262"/>
      <c r="TKS1" s="261" t="s">
        <v>394</v>
      </c>
      <c r="TKT1" s="262"/>
      <c r="TKU1" s="261" t="s">
        <v>394</v>
      </c>
      <c r="TKV1" s="262"/>
      <c r="TKW1" s="261" t="s">
        <v>394</v>
      </c>
      <c r="TKX1" s="262"/>
      <c r="TKY1" s="261" t="s">
        <v>394</v>
      </c>
      <c r="TKZ1" s="262"/>
      <c r="TLA1" s="261" t="s">
        <v>394</v>
      </c>
      <c r="TLB1" s="262"/>
      <c r="TLC1" s="261" t="s">
        <v>394</v>
      </c>
      <c r="TLD1" s="262"/>
      <c r="TLE1" s="261" t="s">
        <v>394</v>
      </c>
      <c r="TLF1" s="262"/>
      <c r="TLG1" s="261" t="s">
        <v>394</v>
      </c>
      <c r="TLH1" s="262"/>
      <c r="TLI1" s="261" t="s">
        <v>394</v>
      </c>
      <c r="TLJ1" s="262"/>
      <c r="TLK1" s="261" t="s">
        <v>394</v>
      </c>
      <c r="TLL1" s="262"/>
      <c r="TLM1" s="261" t="s">
        <v>394</v>
      </c>
      <c r="TLN1" s="262"/>
      <c r="TLO1" s="261" t="s">
        <v>394</v>
      </c>
      <c r="TLP1" s="262"/>
      <c r="TLQ1" s="261" t="s">
        <v>394</v>
      </c>
      <c r="TLR1" s="262"/>
      <c r="TLS1" s="261" t="s">
        <v>394</v>
      </c>
      <c r="TLT1" s="262"/>
      <c r="TLU1" s="261" t="s">
        <v>394</v>
      </c>
      <c r="TLV1" s="262"/>
      <c r="TLW1" s="261" t="s">
        <v>394</v>
      </c>
      <c r="TLX1" s="262"/>
      <c r="TLY1" s="261" t="s">
        <v>394</v>
      </c>
      <c r="TLZ1" s="262"/>
      <c r="TMA1" s="261" t="s">
        <v>394</v>
      </c>
      <c r="TMB1" s="262"/>
      <c r="TMC1" s="261" t="s">
        <v>394</v>
      </c>
      <c r="TMD1" s="262"/>
      <c r="TME1" s="261" t="s">
        <v>394</v>
      </c>
      <c r="TMF1" s="262"/>
      <c r="TMG1" s="261" t="s">
        <v>394</v>
      </c>
      <c r="TMH1" s="262"/>
      <c r="TMI1" s="261" t="s">
        <v>394</v>
      </c>
      <c r="TMJ1" s="262"/>
      <c r="TMK1" s="261" t="s">
        <v>394</v>
      </c>
      <c r="TML1" s="262"/>
      <c r="TMM1" s="261" t="s">
        <v>394</v>
      </c>
      <c r="TMN1" s="262"/>
      <c r="TMO1" s="261" t="s">
        <v>394</v>
      </c>
      <c r="TMP1" s="262"/>
      <c r="TMQ1" s="261" t="s">
        <v>394</v>
      </c>
      <c r="TMR1" s="262"/>
      <c r="TMS1" s="261" t="s">
        <v>394</v>
      </c>
      <c r="TMT1" s="262"/>
      <c r="TMU1" s="261" t="s">
        <v>394</v>
      </c>
      <c r="TMV1" s="262"/>
      <c r="TMW1" s="261" t="s">
        <v>394</v>
      </c>
      <c r="TMX1" s="262"/>
      <c r="TMY1" s="261" t="s">
        <v>394</v>
      </c>
      <c r="TMZ1" s="262"/>
      <c r="TNA1" s="261" t="s">
        <v>394</v>
      </c>
      <c r="TNB1" s="262"/>
      <c r="TNC1" s="261" t="s">
        <v>394</v>
      </c>
      <c r="TND1" s="262"/>
      <c r="TNE1" s="261" t="s">
        <v>394</v>
      </c>
      <c r="TNF1" s="262"/>
      <c r="TNG1" s="261" t="s">
        <v>394</v>
      </c>
      <c r="TNH1" s="262"/>
      <c r="TNI1" s="261" t="s">
        <v>394</v>
      </c>
      <c r="TNJ1" s="262"/>
      <c r="TNK1" s="261" t="s">
        <v>394</v>
      </c>
      <c r="TNL1" s="262"/>
      <c r="TNM1" s="261" t="s">
        <v>394</v>
      </c>
      <c r="TNN1" s="262"/>
      <c r="TNO1" s="261" t="s">
        <v>394</v>
      </c>
      <c r="TNP1" s="262"/>
      <c r="TNQ1" s="261" t="s">
        <v>394</v>
      </c>
      <c r="TNR1" s="262"/>
      <c r="TNS1" s="261" t="s">
        <v>394</v>
      </c>
      <c r="TNT1" s="262"/>
      <c r="TNU1" s="261" t="s">
        <v>394</v>
      </c>
      <c r="TNV1" s="262"/>
      <c r="TNW1" s="261" t="s">
        <v>394</v>
      </c>
      <c r="TNX1" s="262"/>
      <c r="TNY1" s="261" t="s">
        <v>394</v>
      </c>
      <c r="TNZ1" s="262"/>
      <c r="TOA1" s="261" t="s">
        <v>394</v>
      </c>
      <c r="TOB1" s="262"/>
      <c r="TOC1" s="261" t="s">
        <v>394</v>
      </c>
      <c r="TOD1" s="262"/>
      <c r="TOE1" s="261" t="s">
        <v>394</v>
      </c>
      <c r="TOF1" s="262"/>
      <c r="TOG1" s="261" t="s">
        <v>394</v>
      </c>
      <c r="TOH1" s="262"/>
      <c r="TOI1" s="261" t="s">
        <v>394</v>
      </c>
      <c r="TOJ1" s="262"/>
      <c r="TOK1" s="261" t="s">
        <v>394</v>
      </c>
      <c r="TOL1" s="262"/>
      <c r="TOM1" s="261" t="s">
        <v>394</v>
      </c>
      <c r="TON1" s="262"/>
      <c r="TOO1" s="261" t="s">
        <v>394</v>
      </c>
      <c r="TOP1" s="262"/>
      <c r="TOQ1" s="261" t="s">
        <v>394</v>
      </c>
      <c r="TOR1" s="262"/>
      <c r="TOS1" s="261" t="s">
        <v>394</v>
      </c>
      <c r="TOT1" s="262"/>
      <c r="TOU1" s="261" t="s">
        <v>394</v>
      </c>
      <c r="TOV1" s="262"/>
      <c r="TOW1" s="261" t="s">
        <v>394</v>
      </c>
      <c r="TOX1" s="262"/>
      <c r="TOY1" s="261" t="s">
        <v>394</v>
      </c>
      <c r="TOZ1" s="262"/>
      <c r="TPA1" s="261" t="s">
        <v>394</v>
      </c>
      <c r="TPB1" s="262"/>
      <c r="TPC1" s="261" t="s">
        <v>394</v>
      </c>
      <c r="TPD1" s="262"/>
      <c r="TPE1" s="261" t="s">
        <v>394</v>
      </c>
      <c r="TPF1" s="262"/>
      <c r="TPG1" s="261" t="s">
        <v>394</v>
      </c>
      <c r="TPH1" s="262"/>
      <c r="TPI1" s="261" t="s">
        <v>394</v>
      </c>
      <c r="TPJ1" s="262"/>
      <c r="TPK1" s="261" t="s">
        <v>394</v>
      </c>
      <c r="TPL1" s="262"/>
      <c r="TPM1" s="261" t="s">
        <v>394</v>
      </c>
      <c r="TPN1" s="262"/>
      <c r="TPO1" s="261" t="s">
        <v>394</v>
      </c>
      <c r="TPP1" s="262"/>
      <c r="TPQ1" s="261" t="s">
        <v>394</v>
      </c>
      <c r="TPR1" s="262"/>
      <c r="TPS1" s="261" t="s">
        <v>394</v>
      </c>
      <c r="TPT1" s="262"/>
      <c r="TPU1" s="261" t="s">
        <v>394</v>
      </c>
      <c r="TPV1" s="262"/>
      <c r="TPW1" s="261" t="s">
        <v>394</v>
      </c>
      <c r="TPX1" s="262"/>
      <c r="TPY1" s="261" t="s">
        <v>394</v>
      </c>
      <c r="TPZ1" s="262"/>
      <c r="TQA1" s="261" t="s">
        <v>394</v>
      </c>
      <c r="TQB1" s="262"/>
      <c r="TQC1" s="261" t="s">
        <v>394</v>
      </c>
      <c r="TQD1" s="262"/>
      <c r="TQE1" s="261" t="s">
        <v>394</v>
      </c>
      <c r="TQF1" s="262"/>
      <c r="TQG1" s="261" t="s">
        <v>394</v>
      </c>
      <c r="TQH1" s="262"/>
      <c r="TQI1" s="261" t="s">
        <v>394</v>
      </c>
      <c r="TQJ1" s="262"/>
      <c r="TQK1" s="261" t="s">
        <v>394</v>
      </c>
      <c r="TQL1" s="262"/>
      <c r="TQM1" s="261" t="s">
        <v>394</v>
      </c>
      <c r="TQN1" s="262"/>
      <c r="TQO1" s="261" t="s">
        <v>394</v>
      </c>
      <c r="TQP1" s="262"/>
      <c r="TQQ1" s="261" t="s">
        <v>394</v>
      </c>
      <c r="TQR1" s="262"/>
      <c r="TQS1" s="261" t="s">
        <v>394</v>
      </c>
      <c r="TQT1" s="262"/>
      <c r="TQU1" s="261" t="s">
        <v>394</v>
      </c>
      <c r="TQV1" s="262"/>
      <c r="TQW1" s="261" t="s">
        <v>394</v>
      </c>
      <c r="TQX1" s="262"/>
      <c r="TQY1" s="261" t="s">
        <v>394</v>
      </c>
      <c r="TQZ1" s="262"/>
      <c r="TRA1" s="261" t="s">
        <v>394</v>
      </c>
      <c r="TRB1" s="262"/>
      <c r="TRC1" s="261" t="s">
        <v>394</v>
      </c>
      <c r="TRD1" s="262"/>
      <c r="TRE1" s="261" t="s">
        <v>394</v>
      </c>
      <c r="TRF1" s="262"/>
      <c r="TRG1" s="261" t="s">
        <v>394</v>
      </c>
      <c r="TRH1" s="262"/>
      <c r="TRI1" s="261" t="s">
        <v>394</v>
      </c>
      <c r="TRJ1" s="262"/>
      <c r="TRK1" s="261" t="s">
        <v>394</v>
      </c>
      <c r="TRL1" s="262"/>
      <c r="TRM1" s="261" t="s">
        <v>394</v>
      </c>
      <c r="TRN1" s="262"/>
      <c r="TRO1" s="261" t="s">
        <v>394</v>
      </c>
      <c r="TRP1" s="262"/>
      <c r="TRQ1" s="261" t="s">
        <v>394</v>
      </c>
      <c r="TRR1" s="262"/>
      <c r="TRS1" s="261" t="s">
        <v>394</v>
      </c>
      <c r="TRT1" s="262"/>
      <c r="TRU1" s="261" t="s">
        <v>394</v>
      </c>
      <c r="TRV1" s="262"/>
      <c r="TRW1" s="261" t="s">
        <v>394</v>
      </c>
      <c r="TRX1" s="262"/>
      <c r="TRY1" s="261" t="s">
        <v>394</v>
      </c>
      <c r="TRZ1" s="262"/>
      <c r="TSA1" s="261" t="s">
        <v>394</v>
      </c>
      <c r="TSB1" s="262"/>
      <c r="TSC1" s="261" t="s">
        <v>394</v>
      </c>
      <c r="TSD1" s="262"/>
      <c r="TSE1" s="261" t="s">
        <v>394</v>
      </c>
      <c r="TSF1" s="262"/>
      <c r="TSG1" s="261" t="s">
        <v>394</v>
      </c>
      <c r="TSH1" s="262"/>
      <c r="TSI1" s="261" t="s">
        <v>394</v>
      </c>
      <c r="TSJ1" s="262"/>
      <c r="TSK1" s="261" t="s">
        <v>394</v>
      </c>
      <c r="TSL1" s="262"/>
      <c r="TSM1" s="261" t="s">
        <v>394</v>
      </c>
      <c r="TSN1" s="262"/>
      <c r="TSO1" s="261" t="s">
        <v>394</v>
      </c>
      <c r="TSP1" s="262"/>
      <c r="TSQ1" s="261" t="s">
        <v>394</v>
      </c>
      <c r="TSR1" s="262"/>
      <c r="TSS1" s="261" t="s">
        <v>394</v>
      </c>
      <c r="TST1" s="262"/>
      <c r="TSU1" s="261" t="s">
        <v>394</v>
      </c>
      <c r="TSV1" s="262"/>
      <c r="TSW1" s="261" t="s">
        <v>394</v>
      </c>
      <c r="TSX1" s="262"/>
      <c r="TSY1" s="261" t="s">
        <v>394</v>
      </c>
      <c r="TSZ1" s="262"/>
      <c r="TTA1" s="261" t="s">
        <v>394</v>
      </c>
      <c r="TTB1" s="262"/>
      <c r="TTC1" s="261" t="s">
        <v>394</v>
      </c>
      <c r="TTD1" s="262"/>
      <c r="TTE1" s="261" t="s">
        <v>394</v>
      </c>
      <c r="TTF1" s="262"/>
      <c r="TTG1" s="261" t="s">
        <v>394</v>
      </c>
      <c r="TTH1" s="262"/>
      <c r="TTI1" s="261" t="s">
        <v>394</v>
      </c>
      <c r="TTJ1" s="262"/>
      <c r="TTK1" s="261" t="s">
        <v>394</v>
      </c>
      <c r="TTL1" s="262"/>
      <c r="TTM1" s="261" t="s">
        <v>394</v>
      </c>
      <c r="TTN1" s="262"/>
      <c r="TTO1" s="261" t="s">
        <v>394</v>
      </c>
      <c r="TTP1" s="262"/>
      <c r="TTQ1" s="261" t="s">
        <v>394</v>
      </c>
      <c r="TTR1" s="262"/>
      <c r="TTS1" s="261" t="s">
        <v>394</v>
      </c>
      <c r="TTT1" s="262"/>
      <c r="TTU1" s="261" t="s">
        <v>394</v>
      </c>
      <c r="TTV1" s="262"/>
      <c r="TTW1" s="261" t="s">
        <v>394</v>
      </c>
      <c r="TTX1" s="262"/>
      <c r="TTY1" s="261" t="s">
        <v>394</v>
      </c>
      <c r="TTZ1" s="262"/>
      <c r="TUA1" s="261" t="s">
        <v>394</v>
      </c>
      <c r="TUB1" s="262"/>
      <c r="TUC1" s="261" t="s">
        <v>394</v>
      </c>
      <c r="TUD1" s="262"/>
      <c r="TUE1" s="261" t="s">
        <v>394</v>
      </c>
      <c r="TUF1" s="262"/>
      <c r="TUG1" s="261" t="s">
        <v>394</v>
      </c>
      <c r="TUH1" s="262"/>
      <c r="TUI1" s="261" t="s">
        <v>394</v>
      </c>
      <c r="TUJ1" s="262"/>
      <c r="TUK1" s="261" t="s">
        <v>394</v>
      </c>
      <c r="TUL1" s="262"/>
      <c r="TUM1" s="261" t="s">
        <v>394</v>
      </c>
      <c r="TUN1" s="262"/>
      <c r="TUO1" s="261" t="s">
        <v>394</v>
      </c>
      <c r="TUP1" s="262"/>
      <c r="TUQ1" s="261" t="s">
        <v>394</v>
      </c>
      <c r="TUR1" s="262"/>
      <c r="TUS1" s="261" t="s">
        <v>394</v>
      </c>
      <c r="TUT1" s="262"/>
      <c r="TUU1" s="261" t="s">
        <v>394</v>
      </c>
      <c r="TUV1" s="262"/>
      <c r="TUW1" s="261" t="s">
        <v>394</v>
      </c>
      <c r="TUX1" s="262"/>
      <c r="TUY1" s="261" t="s">
        <v>394</v>
      </c>
      <c r="TUZ1" s="262"/>
      <c r="TVA1" s="261" t="s">
        <v>394</v>
      </c>
      <c r="TVB1" s="262"/>
      <c r="TVC1" s="261" t="s">
        <v>394</v>
      </c>
      <c r="TVD1" s="262"/>
      <c r="TVE1" s="261" t="s">
        <v>394</v>
      </c>
      <c r="TVF1" s="262"/>
      <c r="TVG1" s="261" t="s">
        <v>394</v>
      </c>
      <c r="TVH1" s="262"/>
      <c r="TVI1" s="261" t="s">
        <v>394</v>
      </c>
      <c r="TVJ1" s="262"/>
      <c r="TVK1" s="261" t="s">
        <v>394</v>
      </c>
      <c r="TVL1" s="262"/>
      <c r="TVM1" s="261" t="s">
        <v>394</v>
      </c>
      <c r="TVN1" s="262"/>
      <c r="TVO1" s="261" t="s">
        <v>394</v>
      </c>
      <c r="TVP1" s="262"/>
      <c r="TVQ1" s="261" t="s">
        <v>394</v>
      </c>
      <c r="TVR1" s="262"/>
      <c r="TVS1" s="261" t="s">
        <v>394</v>
      </c>
      <c r="TVT1" s="262"/>
      <c r="TVU1" s="261" t="s">
        <v>394</v>
      </c>
      <c r="TVV1" s="262"/>
      <c r="TVW1" s="261" t="s">
        <v>394</v>
      </c>
      <c r="TVX1" s="262"/>
      <c r="TVY1" s="261" t="s">
        <v>394</v>
      </c>
      <c r="TVZ1" s="262"/>
      <c r="TWA1" s="261" t="s">
        <v>394</v>
      </c>
      <c r="TWB1" s="262"/>
      <c r="TWC1" s="261" t="s">
        <v>394</v>
      </c>
      <c r="TWD1" s="262"/>
      <c r="TWE1" s="261" t="s">
        <v>394</v>
      </c>
      <c r="TWF1" s="262"/>
      <c r="TWG1" s="261" t="s">
        <v>394</v>
      </c>
      <c r="TWH1" s="262"/>
      <c r="TWI1" s="261" t="s">
        <v>394</v>
      </c>
      <c r="TWJ1" s="262"/>
      <c r="TWK1" s="261" t="s">
        <v>394</v>
      </c>
      <c r="TWL1" s="262"/>
      <c r="TWM1" s="261" t="s">
        <v>394</v>
      </c>
      <c r="TWN1" s="262"/>
      <c r="TWO1" s="261" t="s">
        <v>394</v>
      </c>
      <c r="TWP1" s="262"/>
      <c r="TWQ1" s="261" t="s">
        <v>394</v>
      </c>
      <c r="TWR1" s="262"/>
      <c r="TWS1" s="261" t="s">
        <v>394</v>
      </c>
      <c r="TWT1" s="262"/>
      <c r="TWU1" s="261" t="s">
        <v>394</v>
      </c>
      <c r="TWV1" s="262"/>
      <c r="TWW1" s="261" t="s">
        <v>394</v>
      </c>
      <c r="TWX1" s="262"/>
      <c r="TWY1" s="261" t="s">
        <v>394</v>
      </c>
      <c r="TWZ1" s="262"/>
      <c r="TXA1" s="261" t="s">
        <v>394</v>
      </c>
      <c r="TXB1" s="262"/>
      <c r="TXC1" s="261" t="s">
        <v>394</v>
      </c>
      <c r="TXD1" s="262"/>
      <c r="TXE1" s="261" t="s">
        <v>394</v>
      </c>
      <c r="TXF1" s="262"/>
      <c r="TXG1" s="261" t="s">
        <v>394</v>
      </c>
      <c r="TXH1" s="262"/>
      <c r="TXI1" s="261" t="s">
        <v>394</v>
      </c>
      <c r="TXJ1" s="262"/>
      <c r="TXK1" s="261" t="s">
        <v>394</v>
      </c>
      <c r="TXL1" s="262"/>
      <c r="TXM1" s="261" t="s">
        <v>394</v>
      </c>
      <c r="TXN1" s="262"/>
      <c r="TXO1" s="261" t="s">
        <v>394</v>
      </c>
      <c r="TXP1" s="262"/>
      <c r="TXQ1" s="261" t="s">
        <v>394</v>
      </c>
      <c r="TXR1" s="262"/>
      <c r="TXS1" s="261" t="s">
        <v>394</v>
      </c>
      <c r="TXT1" s="262"/>
      <c r="TXU1" s="261" t="s">
        <v>394</v>
      </c>
      <c r="TXV1" s="262"/>
      <c r="TXW1" s="261" t="s">
        <v>394</v>
      </c>
      <c r="TXX1" s="262"/>
      <c r="TXY1" s="261" t="s">
        <v>394</v>
      </c>
      <c r="TXZ1" s="262"/>
      <c r="TYA1" s="261" t="s">
        <v>394</v>
      </c>
      <c r="TYB1" s="262"/>
      <c r="TYC1" s="261" t="s">
        <v>394</v>
      </c>
      <c r="TYD1" s="262"/>
      <c r="TYE1" s="261" t="s">
        <v>394</v>
      </c>
      <c r="TYF1" s="262"/>
      <c r="TYG1" s="261" t="s">
        <v>394</v>
      </c>
      <c r="TYH1" s="262"/>
      <c r="TYI1" s="261" t="s">
        <v>394</v>
      </c>
      <c r="TYJ1" s="262"/>
      <c r="TYK1" s="261" t="s">
        <v>394</v>
      </c>
      <c r="TYL1" s="262"/>
      <c r="TYM1" s="261" t="s">
        <v>394</v>
      </c>
      <c r="TYN1" s="262"/>
      <c r="TYO1" s="261" t="s">
        <v>394</v>
      </c>
      <c r="TYP1" s="262"/>
      <c r="TYQ1" s="261" t="s">
        <v>394</v>
      </c>
      <c r="TYR1" s="262"/>
      <c r="TYS1" s="261" t="s">
        <v>394</v>
      </c>
      <c r="TYT1" s="262"/>
      <c r="TYU1" s="261" t="s">
        <v>394</v>
      </c>
      <c r="TYV1" s="262"/>
      <c r="TYW1" s="261" t="s">
        <v>394</v>
      </c>
      <c r="TYX1" s="262"/>
      <c r="TYY1" s="261" t="s">
        <v>394</v>
      </c>
      <c r="TYZ1" s="262"/>
      <c r="TZA1" s="261" t="s">
        <v>394</v>
      </c>
      <c r="TZB1" s="262"/>
      <c r="TZC1" s="261" t="s">
        <v>394</v>
      </c>
      <c r="TZD1" s="262"/>
      <c r="TZE1" s="261" t="s">
        <v>394</v>
      </c>
      <c r="TZF1" s="262"/>
      <c r="TZG1" s="261" t="s">
        <v>394</v>
      </c>
      <c r="TZH1" s="262"/>
      <c r="TZI1" s="261" t="s">
        <v>394</v>
      </c>
      <c r="TZJ1" s="262"/>
      <c r="TZK1" s="261" t="s">
        <v>394</v>
      </c>
      <c r="TZL1" s="262"/>
      <c r="TZM1" s="261" t="s">
        <v>394</v>
      </c>
      <c r="TZN1" s="262"/>
      <c r="TZO1" s="261" t="s">
        <v>394</v>
      </c>
      <c r="TZP1" s="262"/>
      <c r="TZQ1" s="261" t="s">
        <v>394</v>
      </c>
      <c r="TZR1" s="262"/>
      <c r="TZS1" s="261" t="s">
        <v>394</v>
      </c>
      <c r="TZT1" s="262"/>
      <c r="TZU1" s="261" t="s">
        <v>394</v>
      </c>
      <c r="TZV1" s="262"/>
      <c r="TZW1" s="261" t="s">
        <v>394</v>
      </c>
      <c r="TZX1" s="262"/>
      <c r="TZY1" s="261" t="s">
        <v>394</v>
      </c>
      <c r="TZZ1" s="262"/>
      <c r="UAA1" s="261" t="s">
        <v>394</v>
      </c>
      <c r="UAB1" s="262"/>
      <c r="UAC1" s="261" t="s">
        <v>394</v>
      </c>
      <c r="UAD1" s="262"/>
      <c r="UAE1" s="261" t="s">
        <v>394</v>
      </c>
      <c r="UAF1" s="262"/>
      <c r="UAG1" s="261" t="s">
        <v>394</v>
      </c>
      <c r="UAH1" s="262"/>
      <c r="UAI1" s="261" t="s">
        <v>394</v>
      </c>
      <c r="UAJ1" s="262"/>
      <c r="UAK1" s="261" t="s">
        <v>394</v>
      </c>
      <c r="UAL1" s="262"/>
      <c r="UAM1" s="261" t="s">
        <v>394</v>
      </c>
      <c r="UAN1" s="262"/>
      <c r="UAO1" s="261" t="s">
        <v>394</v>
      </c>
      <c r="UAP1" s="262"/>
      <c r="UAQ1" s="261" t="s">
        <v>394</v>
      </c>
      <c r="UAR1" s="262"/>
      <c r="UAS1" s="261" t="s">
        <v>394</v>
      </c>
      <c r="UAT1" s="262"/>
      <c r="UAU1" s="261" t="s">
        <v>394</v>
      </c>
      <c r="UAV1" s="262"/>
      <c r="UAW1" s="261" t="s">
        <v>394</v>
      </c>
      <c r="UAX1" s="262"/>
      <c r="UAY1" s="261" t="s">
        <v>394</v>
      </c>
      <c r="UAZ1" s="262"/>
      <c r="UBA1" s="261" t="s">
        <v>394</v>
      </c>
      <c r="UBB1" s="262"/>
      <c r="UBC1" s="261" t="s">
        <v>394</v>
      </c>
      <c r="UBD1" s="262"/>
      <c r="UBE1" s="261" t="s">
        <v>394</v>
      </c>
      <c r="UBF1" s="262"/>
      <c r="UBG1" s="261" t="s">
        <v>394</v>
      </c>
      <c r="UBH1" s="262"/>
      <c r="UBI1" s="261" t="s">
        <v>394</v>
      </c>
      <c r="UBJ1" s="262"/>
      <c r="UBK1" s="261" t="s">
        <v>394</v>
      </c>
      <c r="UBL1" s="262"/>
      <c r="UBM1" s="261" t="s">
        <v>394</v>
      </c>
      <c r="UBN1" s="262"/>
      <c r="UBO1" s="261" t="s">
        <v>394</v>
      </c>
      <c r="UBP1" s="262"/>
      <c r="UBQ1" s="261" t="s">
        <v>394</v>
      </c>
      <c r="UBR1" s="262"/>
      <c r="UBS1" s="261" t="s">
        <v>394</v>
      </c>
      <c r="UBT1" s="262"/>
      <c r="UBU1" s="261" t="s">
        <v>394</v>
      </c>
      <c r="UBV1" s="262"/>
      <c r="UBW1" s="261" t="s">
        <v>394</v>
      </c>
      <c r="UBX1" s="262"/>
      <c r="UBY1" s="261" t="s">
        <v>394</v>
      </c>
      <c r="UBZ1" s="262"/>
      <c r="UCA1" s="261" t="s">
        <v>394</v>
      </c>
      <c r="UCB1" s="262"/>
      <c r="UCC1" s="261" t="s">
        <v>394</v>
      </c>
      <c r="UCD1" s="262"/>
      <c r="UCE1" s="261" t="s">
        <v>394</v>
      </c>
      <c r="UCF1" s="262"/>
      <c r="UCG1" s="261" t="s">
        <v>394</v>
      </c>
      <c r="UCH1" s="262"/>
      <c r="UCI1" s="261" t="s">
        <v>394</v>
      </c>
      <c r="UCJ1" s="262"/>
      <c r="UCK1" s="261" t="s">
        <v>394</v>
      </c>
      <c r="UCL1" s="262"/>
      <c r="UCM1" s="261" t="s">
        <v>394</v>
      </c>
      <c r="UCN1" s="262"/>
      <c r="UCO1" s="261" t="s">
        <v>394</v>
      </c>
      <c r="UCP1" s="262"/>
      <c r="UCQ1" s="261" t="s">
        <v>394</v>
      </c>
      <c r="UCR1" s="262"/>
      <c r="UCS1" s="261" t="s">
        <v>394</v>
      </c>
      <c r="UCT1" s="262"/>
      <c r="UCU1" s="261" t="s">
        <v>394</v>
      </c>
      <c r="UCV1" s="262"/>
      <c r="UCW1" s="261" t="s">
        <v>394</v>
      </c>
      <c r="UCX1" s="262"/>
      <c r="UCY1" s="261" t="s">
        <v>394</v>
      </c>
      <c r="UCZ1" s="262"/>
      <c r="UDA1" s="261" t="s">
        <v>394</v>
      </c>
      <c r="UDB1" s="262"/>
      <c r="UDC1" s="261" t="s">
        <v>394</v>
      </c>
      <c r="UDD1" s="262"/>
      <c r="UDE1" s="261" t="s">
        <v>394</v>
      </c>
      <c r="UDF1" s="262"/>
      <c r="UDG1" s="261" t="s">
        <v>394</v>
      </c>
      <c r="UDH1" s="262"/>
      <c r="UDI1" s="261" t="s">
        <v>394</v>
      </c>
      <c r="UDJ1" s="262"/>
      <c r="UDK1" s="261" t="s">
        <v>394</v>
      </c>
      <c r="UDL1" s="262"/>
      <c r="UDM1" s="261" t="s">
        <v>394</v>
      </c>
      <c r="UDN1" s="262"/>
      <c r="UDO1" s="261" t="s">
        <v>394</v>
      </c>
      <c r="UDP1" s="262"/>
      <c r="UDQ1" s="261" t="s">
        <v>394</v>
      </c>
      <c r="UDR1" s="262"/>
      <c r="UDS1" s="261" t="s">
        <v>394</v>
      </c>
      <c r="UDT1" s="262"/>
      <c r="UDU1" s="261" t="s">
        <v>394</v>
      </c>
      <c r="UDV1" s="262"/>
      <c r="UDW1" s="261" t="s">
        <v>394</v>
      </c>
      <c r="UDX1" s="262"/>
      <c r="UDY1" s="261" t="s">
        <v>394</v>
      </c>
      <c r="UDZ1" s="262"/>
      <c r="UEA1" s="261" t="s">
        <v>394</v>
      </c>
      <c r="UEB1" s="262"/>
      <c r="UEC1" s="261" t="s">
        <v>394</v>
      </c>
      <c r="UED1" s="262"/>
      <c r="UEE1" s="261" t="s">
        <v>394</v>
      </c>
      <c r="UEF1" s="262"/>
      <c r="UEG1" s="261" t="s">
        <v>394</v>
      </c>
      <c r="UEH1" s="262"/>
      <c r="UEI1" s="261" t="s">
        <v>394</v>
      </c>
      <c r="UEJ1" s="262"/>
      <c r="UEK1" s="261" t="s">
        <v>394</v>
      </c>
      <c r="UEL1" s="262"/>
      <c r="UEM1" s="261" t="s">
        <v>394</v>
      </c>
      <c r="UEN1" s="262"/>
      <c r="UEO1" s="261" t="s">
        <v>394</v>
      </c>
      <c r="UEP1" s="262"/>
      <c r="UEQ1" s="261" t="s">
        <v>394</v>
      </c>
      <c r="UER1" s="262"/>
      <c r="UES1" s="261" t="s">
        <v>394</v>
      </c>
      <c r="UET1" s="262"/>
      <c r="UEU1" s="261" t="s">
        <v>394</v>
      </c>
      <c r="UEV1" s="262"/>
      <c r="UEW1" s="261" t="s">
        <v>394</v>
      </c>
      <c r="UEX1" s="262"/>
      <c r="UEY1" s="261" t="s">
        <v>394</v>
      </c>
      <c r="UEZ1" s="262"/>
      <c r="UFA1" s="261" t="s">
        <v>394</v>
      </c>
      <c r="UFB1" s="262"/>
      <c r="UFC1" s="261" t="s">
        <v>394</v>
      </c>
      <c r="UFD1" s="262"/>
      <c r="UFE1" s="261" t="s">
        <v>394</v>
      </c>
      <c r="UFF1" s="262"/>
      <c r="UFG1" s="261" t="s">
        <v>394</v>
      </c>
      <c r="UFH1" s="262"/>
      <c r="UFI1" s="261" t="s">
        <v>394</v>
      </c>
      <c r="UFJ1" s="262"/>
      <c r="UFK1" s="261" t="s">
        <v>394</v>
      </c>
      <c r="UFL1" s="262"/>
      <c r="UFM1" s="261" t="s">
        <v>394</v>
      </c>
      <c r="UFN1" s="262"/>
      <c r="UFO1" s="261" t="s">
        <v>394</v>
      </c>
      <c r="UFP1" s="262"/>
      <c r="UFQ1" s="261" t="s">
        <v>394</v>
      </c>
      <c r="UFR1" s="262"/>
      <c r="UFS1" s="261" t="s">
        <v>394</v>
      </c>
      <c r="UFT1" s="262"/>
      <c r="UFU1" s="261" t="s">
        <v>394</v>
      </c>
      <c r="UFV1" s="262"/>
      <c r="UFW1" s="261" t="s">
        <v>394</v>
      </c>
      <c r="UFX1" s="262"/>
      <c r="UFY1" s="261" t="s">
        <v>394</v>
      </c>
      <c r="UFZ1" s="262"/>
      <c r="UGA1" s="261" t="s">
        <v>394</v>
      </c>
      <c r="UGB1" s="262"/>
      <c r="UGC1" s="261" t="s">
        <v>394</v>
      </c>
      <c r="UGD1" s="262"/>
      <c r="UGE1" s="261" t="s">
        <v>394</v>
      </c>
      <c r="UGF1" s="262"/>
      <c r="UGG1" s="261" t="s">
        <v>394</v>
      </c>
      <c r="UGH1" s="262"/>
      <c r="UGI1" s="261" t="s">
        <v>394</v>
      </c>
      <c r="UGJ1" s="262"/>
      <c r="UGK1" s="261" t="s">
        <v>394</v>
      </c>
      <c r="UGL1" s="262"/>
      <c r="UGM1" s="261" t="s">
        <v>394</v>
      </c>
      <c r="UGN1" s="262"/>
      <c r="UGO1" s="261" t="s">
        <v>394</v>
      </c>
      <c r="UGP1" s="262"/>
      <c r="UGQ1" s="261" t="s">
        <v>394</v>
      </c>
      <c r="UGR1" s="262"/>
      <c r="UGS1" s="261" t="s">
        <v>394</v>
      </c>
      <c r="UGT1" s="262"/>
      <c r="UGU1" s="261" t="s">
        <v>394</v>
      </c>
      <c r="UGV1" s="262"/>
      <c r="UGW1" s="261" t="s">
        <v>394</v>
      </c>
      <c r="UGX1" s="262"/>
      <c r="UGY1" s="261" t="s">
        <v>394</v>
      </c>
      <c r="UGZ1" s="262"/>
      <c r="UHA1" s="261" t="s">
        <v>394</v>
      </c>
      <c r="UHB1" s="262"/>
      <c r="UHC1" s="261" t="s">
        <v>394</v>
      </c>
      <c r="UHD1" s="262"/>
      <c r="UHE1" s="261" t="s">
        <v>394</v>
      </c>
      <c r="UHF1" s="262"/>
      <c r="UHG1" s="261" t="s">
        <v>394</v>
      </c>
      <c r="UHH1" s="262"/>
      <c r="UHI1" s="261" t="s">
        <v>394</v>
      </c>
      <c r="UHJ1" s="262"/>
      <c r="UHK1" s="261" t="s">
        <v>394</v>
      </c>
      <c r="UHL1" s="262"/>
      <c r="UHM1" s="261" t="s">
        <v>394</v>
      </c>
      <c r="UHN1" s="262"/>
      <c r="UHO1" s="261" t="s">
        <v>394</v>
      </c>
      <c r="UHP1" s="262"/>
      <c r="UHQ1" s="261" t="s">
        <v>394</v>
      </c>
      <c r="UHR1" s="262"/>
      <c r="UHS1" s="261" t="s">
        <v>394</v>
      </c>
      <c r="UHT1" s="262"/>
      <c r="UHU1" s="261" t="s">
        <v>394</v>
      </c>
      <c r="UHV1" s="262"/>
      <c r="UHW1" s="261" t="s">
        <v>394</v>
      </c>
      <c r="UHX1" s="262"/>
      <c r="UHY1" s="261" t="s">
        <v>394</v>
      </c>
      <c r="UHZ1" s="262"/>
      <c r="UIA1" s="261" t="s">
        <v>394</v>
      </c>
      <c r="UIB1" s="262"/>
      <c r="UIC1" s="261" t="s">
        <v>394</v>
      </c>
      <c r="UID1" s="262"/>
      <c r="UIE1" s="261" t="s">
        <v>394</v>
      </c>
      <c r="UIF1" s="262"/>
      <c r="UIG1" s="261" t="s">
        <v>394</v>
      </c>
      <c r="UIH1" s="262"/>
      <c r="UII1" s="261" t="s">
        <v>394</v>
      </c>
      <c r="UIJ1" s="262"/>
      <c r="UIK1" s="261" t="s">
        <v>394</v>
      </c>
      <c r="UIL1" s="262"/>
      <c r="UIM1" s="261" t="s">
        <v>394</v>
      </c>
      <c r="UIN1" s="262"/>
      <c r="UIO1" s="261" t="s">
        <v>394</v>
      </c>
      <c r="UIP1" s="262"/>
      <c r="UIQ1" s="261" t="s">
        <v>394</v>
      </c>
      <c r="UIR1" s="262"/>
      <c r="UIS1" s="261" t="s">
        <v>394</v>
      </c>
      <c r="UIT1" s="262"/>
      <c r="UIU1" s="261" t="s">
        <v>394</v>
      </c>
      <c r="UIV1" s="262"/>
      <c r="UIW1" s="261" t="s">
        <v>394</v>
      </c>
      <c r="UIX1" s="262"/>
      <c r="UIY1" s="261" t="s">
        <v>394</v>
      </c>
      <c r="UIZ1" s="262"/>
      <c r="UJA1" s="261" t="s">
        <v>394</v>
      </c>
      <c r="UJB1" s="262"/>
      <c r="UJC1" s="261" t="s">
        <v>394</v>
      </c>
      <c r="UJD1" s="262"/>
      <c r="UJE1" s="261" t="s">
        <v>394</v>
      </c>
      <c r="UJF1" s="262"/>
      <c r="UJG1" s="261" t="s">
        <v>394</v>
      </c>
      <c r="UJH1" s="262"/>
      <c r="UJI1" s="261" t="s">
        <v>394</v>
      </c>
      <c r="UJJ1" s="262"/>
      <c r="UJK1" s="261" t="s">
        <v>394</v>
      </c>
      <c r="UJL1" s="262"/>
      <c r="UJM1" s="261" t="s">
        <v>394</v>
      </c>
      <c r="UJN1" s="262"/>
      <c r="UJO1" s="261" t="s">
        <v>394</v>
      </c>
      <c r="UJP1" s="262"/>
      <c r="UJQ1" s="261" t="s">
        <v>394</v>
      </c>
      <c r="UJR1" s="262"/>
      <c r="UJS1" s="261" t="s">
        <v>394</v>
      </c>
      <c r="UJT1" s="262"/>
      <c r="UJU1" s="261" t="s">
        <v>394</v>
      </c>
      <c r="UJV1" s="262"/>
      <c r="UJW1" s="261" t="s">
        <v>394</v>
      </c>
      <c r="UJX1" s="262"/>
      <c r="UJY1" s="261" t="s">
        <v>394</v>
      </c>
      <c r="UJZ1" s="262"/>
      <c r="UKA1" s="261" t="s">
        <v>394</v>
      </c>
      <c r="UKB1" s="262"/>
      <c r="UKC1" s="261" t="s">
        <v>394</v>
      </c>
      <c r="UKD1" s="262"/>
      <c r="UKE1" s="261" t="s">
        <v>394</v>
      </c>
      <c r="UKF1" s="262"/>
      <c r="UKG1" s="261" t="s">
        <v>394</v>
      </c>
      <c r="UKH1" s="262"/>
      <c r="UKI1" s="261" t="s">
        <v>394</v>
      </c>
      <c r="UKJ1" s="262"/>
      <c r="UKK1" s="261" t="s">
        <v>394</v>
      </c>
      <c r="UKL1" s="262"/>
      <c r="UKM1" s="261" t="s">
        <v>394</v>
      </c>
      <c r="UKN1" s="262"/>
      <c r="UKO1" s="261" t="s">
        <v>394</v>
      </c>
      <c r="UKP1" s="262"/>
      <c r="UKQ1" s="261" t="s">
        <v>394</v>
      </c>
      <c r="UKR1" s="262"/>
      <c r="UKS1" s="261" t="s">
        <v>394</v>
      </c>
      <c r="UKT1" s="262"/>
      <c r="UKU1" s="261" t="s">
        <v>394</v>
      </c>
      <c r="UKV1" s="262"/>
      <c r="UKW1" s="261" t="s">
        <v>394</v>
      </c>
      <c r="UKX1" s="262"/>
      <c r="UKY1" s="261" t="s">
        <v>394</v>
      </c>
      <c r="UKZ1" s="262"/>
      <c r="ULA1" s="261" t="s">
        <v>394</v>
      </c>
      <c r="ULB1" s="262"/>
      <c r="ULC1" s="261" t="s">
        <v>394</v>
      </c>
      <c r="ULD1" s="262"/>
      <c r="ULE1" s="261" t="s">
        <v>394</v>
      </c>
      <c r="ULF1" s="262"/>
      <c r="ULG1" s="261" t="s">
        <v>394</v>
      </c>
      <c r="ULH1" s="262"/>
      <c r="ULI1" s="261" t="s">
        <v>394</v>
      </c>
      <c r="ULJ1" s="262"/>
      <c r="ULK1" s="261" t="s">
        <v>394</v>
      </c>
      <c r="ULL1" s="262"/>
      <c r="ULM1" s="261" t="s">
        <v>394</v>
      </c>
      <c r="ULN1" s="262"/>
      <c r="ULO1" s="261" t="s">
        <v>394</v>
      </c>
      <c r="ULP1" s="262"/>
      <c r="ULQ1" s="261" t="s">
        <v>394</v>
      </c>
      <c r="ULR1" s="262"/>
      <c r="ULS1" s="261" t="s">
        <v>394</v>
      </c>
      <c r="ULT1" s="262"/>
      <c r="ULU1" s="261" t="s">
        <v>394</v>
      </c>
      <c r="ULV1" s="262"/>
      <c r="ULW1" s="261" t="s">
        <v>394</v>
      </c>
      <c r="ULX1" s="262"/>
      <c r="ULY1" s="261" t="s">
        <v>394</v>
      </c>
      <c r="ULZ1" s="262"/>
      <c r="UMA1" s="261" t="s">
        <v>394</v>
      </c>
      <c r="UMB1" s="262"/>
      <c r="UMC1" s="261" t="s">
        <v>394</v>
      </c>
      <c r="UMD1" s="262"/>
      <c r="UME1" s="261" t="s">
        <v>394</v>
      </c>
      <c r="UMF1" s="262"/>
      <c r="UMG1" s="261" t="s">
        <v>394</v>
      </c>
      <c r="UMH1" s="262"/>
      <c r="UMI1" s="261" t="s">
        <v>394</v>
      </c>
      <c r="UMJ1" s="262"/>
      <c r="UMK1" s="261" t="s">
        <v>394</v>
      </c>
      <c r="UML1" s="262"/>
      <c r="UMM1" s="261" t="s">
        <v>394</v>
      </c>
      <c r="UMN1" s="262"/>
      <c r="UMO1" s="261" t="s">
        <v>394</v>
      </c>
      <c r="UMP1" s="262"/>
      <c r="UMQ1" s="261" t="s">
        <v>394</v>
      </c>
      <c r="UMR1" s="262"/>
      <c r="UMS1" s="261" t="s">
        <v>394</v>
      </c>
      <c r="UMT1" s="262"/>
      <c r="UMU1" s="261" t="s">
        <v>394</v>
      </c>
      <c r="UMV1" s="262"/>
      <c r="UMW1" s="261" t="s">
        <v>394</v>
      </c>
      <c r="UMX1" s="262"/>
      <c r="UMY1" s="261" t="s">
        <v>394</v>
      </c>
      <c r="UMZ1" s="262"/>
      <c r="UNA1" s="261" t="s">
        <v>394</v>
      </c>
      <c r="UNB1" s="262"/>
      <c r="UNC1" s="261" t="s">
        <v>394</v>
      </c>
      <c r="UND1" s="262"/>
      <c r="UNE1" s="261" t="s">
        <v>394</v>
      </c>
      <c r="UNF1" s="262"/>
      <c r="UNG1" s="261" t="s">
        <v>394</v>
      </c>
      <c r="UNH1" s="262"/>
      <c r="UNI1" s="261" t="s">
        <v>394</v>
      </c>
      <c r="UNJ1" s="262"/>
      <c r="UNK1" s="261" t="s">
        <v>394</v>
      </c>
      <c r="UNL1" s="262"/>
      <c r="UNM1" s="261" t="s">
        <v>394</v>
      </c>
      <c r="UNN1" s="262"/>
      <c r="UNO1" s="261" t="s">
        <v>394</v>
      </c>
      <c r="UNP1" s="262"/>
      <c r="UNQ1" s="261" t="s">
        <v>394</v>
      </c>
      <c r="UNR1" s="262"/>
      <c r="UNS1" s="261" t="s">
        <v>394</v>
      </c>
      <c r="UNT1" s="262"/>
      <c r="UNU1" s="261" t="s">
        <v>394</v>
      </c>
      <c r="UNV1" s="262"/>
      <c r="UNW1" s="261" t="s">
        <v>394</v>
      </c>
      <c r="UNX1" s="262"/>
      <c r="UNY1" s="261" t="s">
        <v>394</v>
      </c>
      <c r="UNZ1" s="262"/>
      <c r="UOA1" s="261" t="s">
        <v>394</v>
      </c>
      <c r="UOB1" s="262"/>
      <c r="UOC1" s="261" t="s">
        <v>394</v>
      </c>
      <c r="UOD1" s="262"/>
      <c r="UOE1" s="261" t="s">
        <v>394</v>
      </c>
      <c r="UOF1" s="262"/>
      <c r="UOG1" s="261" t="s">
        <v>394</v>
      </c>
      <c r="UOH1" s="262"/>
      <c r="UOI1" s="261" t="s">
        <v>394</v>
      </c>
      <c r="UOJ1" s="262"/>
      <c r="UOK1" s="261" t="s">
        <v>394</v>
      </c>
      <c r="UOL1" s="262"/>
      <c r="UOM1" s="261" t="s">
        <v>394</v>
      </c>
      <c r="UON1" s="262"/>
      <c r="UOO1" s="261" t="s">
        <v>394</v>
      </c>
      <c r="UOP1" s="262"/>
      <c r="UOQ1" s="261" t="s">
        <v>394</v>
      </c>
      <c r="UOR1" s="262"/>
      <c r="UOS1" s="261" t="s">
        <v>394</v>
      </c>
      <c r="UOT1" s="262"/>
      <c r="UOU1" s="261" t="s">
        <v>394</v>
      </c>
      <c r="UOV1" s="262"/>
      <c r="UOW1" s="261" t="s">
        <v>394</v>
      </c>
      <c r="UOX1" s="262"/>
      <c r="UOY1" s="261" t="s">
        <v>394</v>
      </c>
      <c r="UOZ1" s="262"/>
      <c r="UPA1" s="261" t="s">
        <v>394</v>
      </c>
      <c r="UPB1" s="262"/>
      <c r="UPC1" s="261" t="s">
        <v>394</v>
      </c>
      <c r="UPD1" s="262"/>
      <c r="UPE1" s="261" t="s">
        <v>394</v>
      </c>
      <c r="UPF1" s="262"/>
      <c r="UPG1" s="261" t="s">
        <v>394</v>
      </c>
      <c r="UPH1" s="262"/>
      <c r="UPI1" s="261" t="s">
        <v>394</v>
      </c>
      <c r="UPJ1" s="262"/>
      <c r="UPK1" s="261" t="s">
        <v>394</v>
      </c>
      <c r="UPL1" s="262"/>
      <c r="UPM1" s="261" t="s">
        <v>394</v>
      </c>
      <c r="UPN1" s="262"/>
      <c r="UPO1" s="261" t="s">
        <v>394</v>
      </c>
      <c r="UPP1" s="262"/>
      <c r="UPQ1" s="261" t="s">
        <v>394</v>
      </c>
      <c r="UPR1" s="262"/>
      <c r="UPS1" s="261" t="s">
        <v>394</v>
      </c>
      <c r="UPT1" s="262"/>
      <c r="UPU1" s="261" t="s">
        <v>394</v>
      </c>
      <c r="UPV1" s="262"/>
      <c r="UPW1" s="261" t="s">
        <v>394</v>
      </c>
      <c r="UPX1" s="262"/>
      <c r="UPY1" s="261" t="s">
        <v>394</v>
      </c>
      <c r="UPZ1" s="262"/>
      <c r="UQA1" s="261" t="s">
        <v>394</v>
      </c>
      <c r="UQB1" s="262"/>
      <c r="UQC1" s="261" t="s">
        <v>394</v>
      </c>
      <c r="UQD1" s="262"/>
      <c r="UQE1" s="261" t="s">
        <v>394</v>
      </c>
      <c r="UQF1" s="262"/>
      <c r="UQG1" s="261" t="s">
        <v>394</v>
      </c>
      <c r="UQH1" s="262"/>
      <c r="UQI1" s="261" t="s">
        <v>394</v>
      </c>
      <c r="UQJ1" s="262"/>
      <c r="UQK1" s="261" t="s">
        <v>394</v>
      </c>
      <c r="UQL1" s="262"/>
      <c r="UQM1" s="261" t="s">
        <v>394</v>
      </c>
      <c r="UQN1" s="262"/>
      <c r="UQO1" s="261" t="s">
        <v>394</v>
      </c>
      <c r="UQP1" s="262"/>
      <c r="UQQ1" s="261" t="s">
        <v>394</v>
      </c>
      <c r="UQR1" s="262"/>
      <c r="UQS1" s="261" t="s">
        <v>394</v>
      </c>
      <c r="UQT1" s="262"/>
      <c r="UQU1" s="261" t="s">
        <v>394</v>
      </c>
      <c r="UQV1" s="262"/>
      <c r="UQW1" s="261" t="s">
        <v>394</v>
      </c>
      <c r="UQX1" s="262"/>
      <c r="UQY1" s="261" t="s">
        <v>394</v>
      </c>
      <c r="UQZ1" s="262"/>
      <c r="URA1" s="261" t="s">
        <v>394</v>
      </c>
      <c r="URB1" s="262"/>
      <c r="URC1" s="261" t="s">
        <v>394</v>
      </c>
      <c r="URD1" s="262"/>
      <c r="URE1" s="261" t="s">
        <v>394</v>
      </c>
      <c r="URF1" s="262"/>
      <c r="URG1" s="261" t="s">
        <v>394</v>
      </c>
      <c r="URH1" s="262"/>
      <c r="URI1" s="261" t="s">
        <v>394</v>
      </c>
      <c r="URJ1" s="262"/>
      <c r="URK1" s="261" t="s">
        <v>394</v>
      </c>
      <c r="URL1" s="262"/>
      <c r="URM1" s="261" t="s">
        <v>394</v>
      </c>
      <c r="URN1" s="262"/>
      <c r="URO1" s="261" t="s">
        <v>394</v>
      </c>
      <c r="URP1" s="262"/>
      <c r="URQ1" s="261" t="s">
        <v>394</v>
      </c>
      <c r="URR1" s="262"/>
      <c r="URS1" s="261" t="s">
        <v>394</v>
      </c>
      <c r="URT1" s="262"/>
      <c r="URU1" s="261" t="s">
        <v>394</v>
      </c>
      <c r="URV1" s="262"/>
      <c r="URW1" s="261" t="s">
        <v>394</v>
      </c>
      <c r="URX1" s="262"/>
      <c r="URY1" s="261" t="s">
        <v>394</v>
      </c>
      <c r="URZ1" s="262"/>
      <c r="USA1" s="261" t="s">
        <v>394</v>
      </c>
      <c r="USB1" s="262"/>
      <c r="USC1" s="261" t="s">
        <v>394</v>
      </c>
      <c r="USD1" s="262"/>
      <c r="USE1" s="261" t="s">
        <v>394</v>
      </c>
      <c r="USF1" s="262"/>
      <c r="USG1" s="261" t="s">
        <v>394</v>
      </c>
      <c r="USH1" s="262"/>
      <c r="USI1" s="261" t="s">
        <v>394</v>
      </c>
      <c r="USJ1" s="262"/>
      <c r="USK1" s="261" t="s">
        <v>394</v>
      </c>
      <c r="USL1" s="262"/>
      <c r="USM1" s="261" t="s">
        <v>394</v>
      </c>
      <c r="USN1" s="262"/>
      <c r="USO1" s="261" t="s">
        <v>394</v>
      </c>
      <c r="USP1" s="262"/>
      <c r="USQ1" s="261" t="s">
        <v>394</v>
      </c>
      <c r="USR1" s="262"/>
      <c r="USS1" s="261" t="s">
        <v>394</v>
      </c>
      <c r="UST1" s="262"/>
      <c r="USU1" s="261" t="s">
        <v>394</v>
      </c>
      <c r="USV1" s="262"/>
      <c r="USW1" s="261" t="s">
        <v>394</v>
      </c>
      <c r="USX1" s="262"/>
      <c r="USY1" s="261" t="s">
        <v>394</v>
      </c>
      <c r="USZ1" s="262"/>
      <c r="UTA1" s="261" t="s">
        <v>394</v>
      </c>
      <c r="UTB1" s="262"/>
      <c r="UTC1" s="261" t="s">
        <v>394</v>
      </c>
      <c r="UTD1" s="262"/>
      <c r="UTE1" s="261" t="s">
        <v>394</v>
      </c>
      <c r="UTF1" s="262"/>
      <c r="UTG1" s="261" t="s">
        <v>394</v>
      </c>
      <c r="UTH1" s="262"/>
      <c r="UTI1" s="261" t="s">
        <v>394</v>
      </c>
      <c r="UTJ1" s="262"/>
      <c r="UTK1" s="261" t="s">
        <v>394</v>
      </c>
      <c r="UTL1" s="262"/>
      <c r="UTM1" s="261" t="s">
        <v>394</v>
      </c>
      <c r="UTN1" s="262"/>
      <c r="UTO1" s="261" t="s">
        <v>394</v>
      </c>
      <c r="UTP1" s="262"/>
      <c r="UTQ1" s="261" t="s">
        <v>394</v>
      </c>
      <c r="UTR1" s="262"/>
      <c r="UTS1" s="261" t="s">
        <v>394</v>
      </c>
      <c r="UTT1" s="262"/>
      <c r="UTU1" s="261" t="s">
        <v>394</v>
      </c>
      <c r="UTV1" s="262"/>
      <c r="UTW1" s="261" t="s">
        <v>394</v>
      </c>
      <c r="UTX1" s="262"/>
      <c r="UTY1" s="261" t="s">
        <v>394</v>
      </c>
      <c r="UTZ1" s="262"/>
      <c r="UUA1" s="261" t="s">
        <v>394</v>
      </c>
      <c r="UUB1" s="262"/>
      <c r="UUC1" s="261" t="s">
        <v>394</v>
      </c>
      <c r="UUD1" s="262"/>
      <c r="UUE1" s="261" t="s">
        <v>394</v>
      </c>
      <c r="UUF1" s="262"/>
      <c r="UUG1" s="261" t="s">
        <v>394</v>
      </c>
      <c r="UUH1" s="262"/>
      <c r="UUI1" s="261" t="s">
        <v>394</v>
      </c>
      <c r="UUJ1" s="262"/>
      <c r="UUK1" s="261" t="s">
        <v>394</v>
      </c>
      <c r="UUL1" s="262"/>
      <c r="UUM1" s="261" t="s">
        <v>394</v>
      </c>
      <c r="UUN1" s="262"/>
      <c r="UUO1" s="261" t="s">
        <v>394</v>
      </c>
      <c r="UUP1" s="262"/>
      <c r="UUQ1" s="261" t="s">
        <v>394</v>
      </c>
      <c r="UUR1" s="262"/>
      <c r="UUS1" s="261" t="s">
        <v>394</v>
      </c>
      <c r="UUT1" s="262"/>
      <c r="UUU1" s="261" t="s">
        <v>394</v>
      </c>
      <c r="UUV1" s="262"/>
      <c r="UUW1" s="261" t="s">
        <v>394</v>
      </c>
      <c r="UUX1" s="262"/>
      <c r="UUY1" s="261" t="s">
        <v>394</v>
      </c>
      <c r="UUZ1" s="262"/>
      <c r="UVA1" s="261" t="s">
        <v>394</v>
      </c>
      <c r="UVB1" s="262"/>
      <c r="UVC1" s="261" t="s">
        <v>394</v>
      </c>
      <c r="UVD1" s="262"/>
      <c r="UVE1" s="261" t="s">
        <v>394</v>
      </c>
      <c r="UVF1" s="262"/>
      <c r="UVG1" s="261" t="s">
        <v>394</v>
      </c>
      <c r="UVH1" s="262"/>
      <c r="UVI1" s="261" t="s">
        <v>394</v>
      </c>
      <c r="UVJ1" s="262"/>
      <c r="UVK1" s="261" t="s">
        <v>394</v>
      </c>
      <c r="UVL1" s="262"/>
      <c r="UVM1" s="261" t="s">
        <v>394</v>
      </c>
      <c r="UVN1" s="262"/>
      <c r="UVO1" s="261" t="s">
        <v>394</v>
      </c>
      <c r="UVP1" s="262"/>
      <c r="UVQ1" s="261" t="s">
        <v>394</v>
      </c>
      <c r="UVR1" s="262"/>
      <c r="UVS1" s="261" t="s">
        <v>394</v>
      </c>
      <c r="UVT1" s="262"/>
      <c r="UVU1" s="261" t="s">
        <v>394</v>
      </c>
      <c r="UVV1" s="262"/>
      <c r="UVW1" s="261" t="s">
        <v>394</v>
      </c>
      <c r="UVX1" s="262"/>
      <c r="UVY1" s="261" t="s">
        <v>394</v>
      </c>
      <c r="UVZ1" s="262"/>
      <c r="UWA1" s="261" t="s">
        <v>394</v>
      </c>
      <c r="UWB1" s="262"/>
      <c r="UWC1" s="261" t="s">
        <v>394</v>
      </c>
      <c r="UWD1" s="262"/>
      <c r="UWE1" s="261" t="s">
        <v>394</v>
      </c>
      <c r="UWF1" s="262"/>
      <c r="UWG1" s="261" t="s">
        <v>394</v>
      </c>
      <c r="UWH1" s="262"/>
      <c r="UWI1" s="261" t="s">
        <v>394</v>
      </c>
      <c r="UWJ1" s="262"/>
      <c r="UWK1" s="261" t="s">
        <v>394</v>
      </c>
      <c r="UWL1" s="262"/>
      <c r="UWM1" s="261" t="s">
        <v>394</v>
      </c>
      <c r="UWN1" s="262"/>
      <c r="UWO1" s="261" t="s">
        <v>394</v>
      </c>
      <c r="UWP1" s="262"/>
      <c r="UWQ1" s="261" t="s">
        <v>394</v>
      </c>
      <c r="UWR1" s="262"/>
      <c r="UWS1" s="261" t="s">
        <v>394</v>
      </c>
      <c r="UWT1" s="262"/>
      <c r="UWU1" s="261" t="s">
        <v>394</v>
      </c>
      <c r="UWV1" s="262"/>
      <c r="UWW1" s="261" t="s">
        <v>394</v>
      </c>
      <c r="UWX1" s="262"/>
      <c r="UWY1" s="261" t="s">
        <v>394</v>
      </c>
      <c r="UWZ1" s="262"/>
      <c r="UXA1" s="261" t="s">
        <v>394</v>
      </c>
      <c r="UXB1" s="262"/>
      <c r="UXC1" s="261" t="s">
        <v>394</v>
      </c>
      <c r="UXD1" s="262"/>
      <c r="UXE1" s="261" t="s">
        <v>394</v>
      </c>
      <c r="UXF1" s="262"/>
      <c r="UXG1" s="261" t="s">
        <v>394</v>
      </c>
      <c r="UXH1" s="262"/>
      <c r="UXI1" s="261" t="s">
        <v>394</v>
      </c>
      <c r="UXJ1" s="262"/>
      <c r="UXK1" s="261" t="s">
        <v>394</v>
      </c>
      <c r="UXL1" s="262"/>
      <c r="UXM1" s="261" t="s">
        <v>394</v>
      </c>
      <c r="UXN1" s="262"/>
      <c r="UXO1" s="261" t="s">
        <v>394</v>
      </c>
      <c r="UXP1" s="262"/>
      <c r="UXQ1" s="261" t="s">
        <v>394</v>
      </c>
      <c r="UXR1" s="262"/>
      <c r="UXS1" s="261" t="s">
        <v>394</v>
      </c>
      <c r="UXT1" s="262"/>
      <c r="UXU1" s="261" t="s">
        <v>394</v>
      </c>
      <c r="UXV1" s="262"/>
      <c r="UXW1" s="261" t="s">
        <v>394</v>
      </c>
      <c r="UXX1" s="262"/>
      <c r="UXY1" s="261" t="s">
        <v>394</v>
      </c>
      <c r="UXZ1" s="262"/>
      <c r="UYA1" s="261" t="s">
        <v>394</v>
      </c>
      <c r="UYB1" s="262"/>
      <c r="UYC1" s="261" t="s">
        <v>394</v>
      </c>
      <c r="UYD1" s="262"/>
      <c r="UYE1" s="261" t="s">
        <v>394</v>
      </c>
      <c r="UYF1" s="262"/>
      <c r="UYG1" s="261" t="s">
        <v>394</v>
      </c>
      <c r="UYH1" s="262"/>
      <c r="UYI1" s="261" t="s">
        <v>394</v>
      </c>
      <c r="UYJ1" s="262"/>
      <c r="UYK1" s="261" t="s">
        <v>394</v>
      </c>
      <c r="UYL1" s="262"/>
      <c r="UYM1" s="261" t="s">
        <v>394</v>
      </c>
      <c r="UYN1" s="262"/>
      <c r="UYO1" s="261" t="s">
        <v>394</v>
      </c>
      <c r="UYP1" s="262"/>
      <c r="UYQ1" s="261" t="s">
        <v>394</v>
      </c>
      <c r="UYR1" s="262"/>
      <c r="UYS1" s="261" t="s">
        <v>394</v>
      </c>
      <c r="UYT1" s="262"/>
      <c r="UYU1" s="261" t="s">
        <v>394</v>
      </c>
      <c r="UYV1" s="262"/>
      <c r="UYW1" s="261" t="s">
        <v>394</v>
      </c>
      <c r="UYX1" s="262"/>
      <c r="UYY1" s="261" t="s">
        <v>394</v>
      </c>
      <c r="UYZ1" s="262"/>
      <c r="UZA1" s="261" t="s">
        <v>394</v>
      </c>
      <c r="UZB1" s="262"/>
      <c r="UZC1" s="261" t="s">
        <v>394</v>
      </c>
      <c r="UZD1" s="262"/>
      <c r="UZE1" s="261" t="s">
        <v>394</v>
      </c>
      <c r="UZF1" s="262"/>
      <c r="UZG1" s="261" t="s">
        <v>394</v>
      </c>
      <c r="UZH1" s="262"/>
      <c r="UZI1" s="261" t="s">
        <v>394</v>
      </c>
      <c r="UZJ1" s="262"/>
      <c r="UZK1" s="261" t="s">
        <v>394</v>
      </c>
      <c r="UZL1" s="262"/>
      <c r="UZM1" s="261" t="s">
        <v>394</v>
      </c>
      <c r="UZN1" s="262"/>
      <c r="UZO1" s="261" t="s">
        <v>394</v>
      </c>
      <c r="UZP1" s="262"/>
      <c r="UZQ1" s="261" t="s">
        <v>394</v>
      </c>
      <c r="UZR1" s="262"/>
      <c r="UZS1" s="261" t="s">
        <v>394</v>
      </c>
      <c r="UZT1" s="262"/>
      <c r="UZU1" s="261" t="s">
        <v>394</v>
      </c>
      <c r="UZV1" s="262"/>
      <c r="UZW1" s="261" t="s">
        <v>394</v>
      </c>
      <c r="UZX1" s="262"/>
      <c r="UZY1" s="261" t="s">
        <v>394</v>
      </c>
      <c r="UZZ1" s="262"/>
      <c r="VAA1" s="261" t="s">
        <v>394</v>
      </c>
      <c r="VAB1" s="262"/>
      <c r="VAC1" s="261" t="s">
        <v>394</v>
      </c>
      <c r="VAD1" s="262"/>
      <c r="VAE1" s="261" t="s">
        <v>394</v>
      </c>
      <c r="VAF1" s="262"/>
      <c r="VAG1" s="261" t="s">
        <v>394</v>
      </c>
      <c r="VAH1" s="262"/>
      <c r="VAI1" s="261" t="s">
        <v>394</v>
      </c>
      <c r="VAJ1" s="262"/>
      <c r="VAK1" s="261" t="s">
        <v>394</v>
      </c>
      <c r="VAL1" s="262"/>
      <c r="VAM1" s="261" t="s">
        <v>394</v>
      </c>
      <c r="VAN1" s="262"/>
      <c r="VAO1" s="261" t="s">
        <v>394</v>
      </c>
      <c r="VAP1" s="262"/>
      <c r="VAQ1" s="261" t="s">
        <v>394</v>
      </c>
      <c r="VAR1" s="262"/>
      <c r="VAS1" s="261" t="s">
        <v>394</v>
      </c>
      <c r="VAT1" s="262"/>
      <c r="VAU1" s="261" t="s">
        <v>394</v>
      </c>
      <c r="VAV1" s="262"/>
      <c r="VAW1" s="261" t="s">
        <v>394</v>
      </c>
      <c r="VAX1" s="262"/>
      <c r="VAY1" s="261" t="s">
        <v>394</v>
      </c>
      <c r="VAZ1" s="262"/>
      <c r="VBA1" s="261" t="s">
        <v>394</v>
      </c>
      <c r="VBB1" s="262"/>
      <c r="VBC1" s="261" t="s">
        <v>394</v>
      </c>
      <c r="VBD1" s="262"/>
      <c r="VBE1" s="261" t="s">
        <v>394</v>
      </c>
      <c r="VBF1" s="262"/>
      <c r="VBG1" s="261" t="s">
        <v>394</v>
      </c>
      <c r="VBH1" s="262"/>
      <c r="VBI1" s="261" t="s">
        <v>394</v>
      </c>
      <c r="VBJ1" s="262"/>
      <c r="VBK1" s="261" t="s">
        <v>394</v>
      </c>
      <c r="VBL1" s="262"/>
      <c r="VBM1" s="261" t="s">
        <v>394</v>
      </c>
      <c r="VBN1" s="262"/>
      <c r="VBO1" s="261" t="s">
        <v>394</v>
      </c>
      <c r="VBP1" s="262"/>
      <c r="VBQ1" s="261" t="s">
        <v>394</v>
      </c>
      <c r="VBR1" s="262"/>
      <c r="VBS1" s="261" t="s">
        <v>394</v>
      </c>
      <c r="VBT1" s="262"/>
      <c r="VBU1" s="261" t="s">
        <v>394</v>
      </c>
      <c r="VBV1" s="262"/>
      <c r="VBW1" s="261" t="s">
        <v>394</v>
      </c>
      <c r="VBX1" s="262"/>
      <c r="VBY1" s="261" t="s">
        <v>394</v>
      </c>
      <c r="VBZ1" s="262"/>
      <c r="VCA1" s="261" t="s">
        <v>394</v>
      </c>
      <c r="VCB1" s="262"/>
      <c r="VCC1" s="261" t="s">
        <v>394</v>
      </c>
      <c r="VCD1" s="262"/>
      <c r="VCE1" s="261" t="s">
        <v>394</v>
      </c>
      <c r="VCF1" s="262"/>
      <c r="VCG1" s="261" t="s">
        <v>394</v>
      </c>
      <c r="VCH1" s="262"/>
      <c r="VCI1" s="261" t="s">
        <v>394</v>
      </c>
      <c r="VCJ1" s="262"/>
      <c r="VCK1" s="261" t="s">
        <v>394</v>
      </c>
      <c r="VCL1" s="262"/>
      <c r="VCM1" s="261" t="s">
        <v>394</v>
      </c>
      <c r="VCN1" s="262"/>
      <c r="VCO1" s="261" t="s">
        <v>394</v>
      </c>
      <c r="VCP1" s="262"/>
      <c r="VCQ1" s="261" t="s">
        <v>394</v>
      </c>
      <c r="VCR1" s="262"/>
      <c r="VCS1" s="261" t="s">
        <v>394</v>
      </c>
      <c r="VCT1" s="262"/>
      <c r="VCU1" s="261" t="s">
        <v>394</v>
      </c>
      <c r="VCV1" s="262"/>
      <c r="VCW1" s="261" t="s">
        <v>394</v>
      </c>
      <c r="VCX1" s="262"/>
      <c r="VCY1" s="261" t="s">
        <v>394</v>
      </c>
      <c r="VCZ1" s="262"/>
      <c r="VDA1" s="261" t="s">
        <v>394</v>
      </c>
      <c r="VDB1" s="262"/>
      <c r="VDC1" s="261" t="s">
        <v>394</v>
      </c>
      <c r="VDD1" s="262"/>
      <c r="VDE1" s="261" t="s">
        <v>394</v>
      </c>
      <c r="VDF1" s="262"/>
      <c r="VDG1" s="261" t="s">
        <v>394</v>
      </c>
      <c r="VDH1" s="262"/>
      <c r="VDI1" s="261" t="s">
        <v>394</v>
      </c>
      <c r="VDJ1" s="262"/>
      <c r="VDK1" s="261" t="s">
        <v>394</v>
      </c>
      <c r="VDL1" s="262"/>
      <c r="VDM1" s="261" t="s">
        <v>394</v>
      </c>
      <c r="VDN1" s="262"/>
      <c r="VDO1" s="261" t="s">
        <v>394</v>
      </c>
      <c r="VDP1" s="262"/>
      <c r="VDQ1" s="261" t="s">
        <v>394</v>
      </c>
      <c r="VDR1" s="262"/>
      <c r="VDS1" s="261" t="s">
        <v>394</v>
      </c>
      <c r="VDT1" s="262"/>
      <c r="VDU1" s="261" t="s">
        <v>394</v>
      </c>
      <c r="VDV1" s="262"/>
      <c r="VDW1" s="261" t="s">
        <v>394</v>
      </c>
      <c r="VDX1" s="262"/>
      <c r="VDY1" s="261" t="s">
        <v>394</v>
      </c>
      <c r="VDZ1" s="262"/>
      <c r="VEA1" s="261" t="s">
        <v>394</v>
      </c>
      <c r="VEB1" s="262"/>
      <c r="VEC1" s="261" t="s">
        <v>394</v>
      </c>
      <c r="VED1" s="262"/>
      <c r="VEE1" s="261" t="s">
        <v>394</v>
      </c>
      <c r="VEF1" s="262"/>
      <c r="VEG1" s="261" t="s">
        <v>394</v>
      </c>
      <c r="VEH1" s="262"/>
      <c r="VEI1" s="261" t="s">
        <v>394</v>
      </c>
      <c r="VEJ1" s="262"/>
      <c r="VEK1" s="261" t="s">
        <v>394</v>
      </c>
      <c r="VEL1" s="262"/>
      <c r="VEM1" s="261" t="s">
        <v>394</v>
      </c>
      <c r="VEN1" s="262"/>
      <c r="VEO1" s="261" t="s">
        <v>394</v>
      </c>
      <c r="VEP1" s="262"/>
      <c r="VEQ1" s="261" t="s">
        <v>394</v>
      </c>
      <c r="VER1" s="262"/>
      <c r="VES1" s="261" t="s">
        <v>394</v>
      </c>
      <c r="VET1" s="262"/>
      <c r="VEU1" s="261" t="s">
        <v>394</v>
      </c>
      <c r="VEV1" s="262"/>
      <c r="VEW1" s="261" t="s">
        <v>394</v>
      </c>
      <c r="VEX1" s="262"/>
      <c r="VEY1" s="261" t="s">
        <v>394</v>
      </c>
      <c r="VEZ1" s="262"/>
      <c r="VFA1" s="261" t="s">
        <v>394</v>
      </c>
      <c r="VFB1" s="262"/>
      <c r="VFC1" s="261" t="s">
        <v>394</v>
      </c>
      <c r="VFD1" s="262"/>
      <c r="VFE1" s="261" t="s">
        <v>394</v>
      </c>
      <c r="VFF1" s="262"/>
      <c r="VFG1" s="261" t="s">
        <v>394</v>
      </c>
      <c r="VFH1" s="262"/>
      <c r="VFI1" s="261" t="s">
        <v>394</v>
      </c>
      <c r="VFJ1" s="262"/>
      <c r="VFK1" s="261" t="s">
        <v>394</v>
      </c>
      <c r="VFL1" s="262"/>
      <c r="VFM1" s="261" t="s">
        <v>394</v>
      </c>
      <c r="VFN1" s="262"/>
      <c r="VFO1" s="261" t="s">
        <v>394</v>
      </c>
      <c r="VFP1" s="262"/>
      <c r="VFQ1" s="261" t="s">
        <v>394</v>
      </c>
      <c r="VFR1" s="262"/>
      <c r="VFS1" s="261" t="s">
        <v>394</v>
      </c>
      <c r="VFT1" s="262"/>
      <c r="VFU1" s="261" t="s">
        <v>394</v>
      </c>
      <c r="VFV1" s="262"/>
      <c r="VFW1" s="261" t="s">
        <v>394</v>
      </c>
      <c r="VFX1" s="262"/>
      <c r="VFY1" s="261" t="s">
        <v>394</v>
      </c>
      <c r="VFZ1" s="262"/>
      <c r="VGA1" s="261" t="s">
        <v>394</v>
      </c>
      <c r="VGB1" s="262"/>
      <c r="VGC1" s="261" t="s">
        <v>394</v>
      </c>
      <c r="VGD1" s="262"/>
      <c r="VGE1" s="261" t="s">
        <v>394</v>
      </c>
      <c r="VGF1" s="262"/>
      <c r="VGG1" s="261" t="s">
        <v>394</v>
      </c>
      <c r="VGH1" s="262"/>
      <c r="VGI1" s="261" t="s">
        <v>394</v>
      </c>
      <c r="VGJ1" s="262"/>
      <c r="VGK1" s="261" t="s">
        <v>394</v>
      </c>
      <c r="VGL1" s="262"/>
      <c r="VGM1" s="261" t="s">
        <v>394</v>
      </c>
      <c r="VGN1" s="262"/>
      <c r="VGO1" s="261" t="s">
        <v>394</v>
      </c>
      <c r="VGP1" s="262"/>
      <c r="VGQ1" s="261" t="s">
        <v>394</v>
      </c>
      <c r="VGR1" s="262"/>
      <c r="VGS1" s="261" t="s">
        <v>394</v>
      </c>
      <c r="VGT1" s="262"/>
      <c r="VGU1" s="261" t="s">
        <v>394</v>
      </c>
      <c r="VGV1" s="262"/>
      <c r="VGW1" s="261" t="s">
        <v>394</v>
      </c>
      <c r="VGX1" s="262"/>
      <c r="VGY1" s="261" t="s">
        <v>394</v>
      </c>
      <c r="VGZ1" s="262"/>
      <c r="VHA1" s="261" t="s">
        <v>394</v>
      </c>
      <c r="VHB1" s="262"/>
      <c r="VHC1" s="261" t="s">
        <v>394</v>
      </c>
      <c r="VHD1" s="262"/>
      <c r="VHE1" s="261" t="s">
        <v>394</v>
      </c>
      <c r="VHF1" s="262"/>
      <c r="VHG1" s="261" t="s">
        <v>394</v>
      </c>
      <c r="VHH1" s="262"/>
      <c r="VHI1" s="261" t="s">
        <v>394</v>
      </c>
      <c r="VHJ1" s="262"/>
      <c r="VHK1" s="261" t="s">
        <v>394</v>
      </c>
      <c r="VHL1" s="262"/>
      <c r="VHM1" s="261" t="s">
        <v>394</v>
      </c>
      <c r="VHN1" s="262"/>
      <c r="VHO1" s="261" t="s">
        <v>394</v>
      </c>
      <c r="VHP1" s="262"/>
      <c r="VHQ1" s="261" t="s">
        <v>394</v>
      </c>
      <c r="VHR1" s="262"/>
      <c r="VHS1" s="261" t="s">
        <v>394</v>
      </c>
      <c r="VHT1" s="262"/>
      <c r="VHU1" s="261" t="s">
        <v>394</v>
      </c>
      <c r="VHV1" s="262"/>
      <c r="VHW1" s="261" t="s">
        <v>394</v>
      </c>
      <c r="VHX1" s="262"/>
      <c r="VHY1" s="261" t="s">
        <v>394</v>
      </c>
      <c r="VHZ1" s="262"/>
      <c r="VIA1" s="261" t="s">
        <v>394</v>
      </c>
      <c r="VIB1" s="262"/>
      <c r="VIC1" s="261" t="s">
        <v>394</v>
      </c>
      <c r="VID1" s="262"/>
      <c r="VIE1" s="261" t="s">
        <v>394</v>
      </c>
      <c r="VIF1" s="262"/>
      <c r="VIG1" s="261" t="s">
        <v>394</v>
      </c>
      <c r="VIH1" s="262"/>
      <c r="VII1" s="261" t="s">
        <v>394</v>
      </c>
      <c r="VIJ1" s="262"/>
      <c r="VIK1" s="261" t="s">
        <v>394</v>
      </c>
      <c r="VIL1" s="262"/>
      <c r="VIM1" s="261" t="s">
        <v>394</v>
      </c>
      <c r="VIN1" s="262"/>
      <c r="VIO1" s="261" t="s">
        <v>394</v>
      </c>
      <c r="VIP1" s="262"/>
      <c r="VIQ1" s="261" t="s">
        <v>394</v>
      </c>
      <c r="VIR1" s="262"/>
      <c r="VIS1" s="261" t="s">
        <v>394</v>
      </c>
      <c r="VIT1" s="262"/>
      <c r="VIU1" s="261" t="s">
        <v>394</v>
      </c>
      <c r="VIV1" s="262"/>
      <c r="VIW1" s="261" t="s">
        <v>394</v>
      </c>
      <c r="VIX1" s="262"/>
      <c r="VIY1" s="261" t="s">
        <v>394</v>
      </c>
      <c r="VIZ1" s="262"/>
      <c r="VJA1" s="261" t="s">
        <v>394</v>
      </c>
      <c r="VJB1" s="262"/>
      <c r="VJC1" s="261" t="s">
        <v>394</v>
      </c>
      <c r="VJD1" s="262"/>
      <c r="VJE1" s="261" t="s">
        <v>394</v>
      </c>
      <c r="VJF1" s="262"/>
      <c r="VJG1" s="261" t="s">
        <v>394</v>
      </c>
      <c r="VJH1" s="262"/>
      <c r="VJI1" s="261" t="s">
        <v>394</v>
      </c>
      <c r="VJJ1" s="262"/>
      <c r="VJK1" s="261" t="s">
        <v>394</v>
      </c>
      <c r="VJL1" s="262"/>
      <c r="VJM1" s="261" t="s">
        <v>394</v>
      </c>
      <c r="VJN1" s="262"/>
      <c r="VJO1" s="261" t="s">
        <v>394</v>
      </c>
      <c r="VJP1" s="262"/>
      <c r="VJQ1" s="261" t="s">
        <v>394</v>
      </c>
      <c r="VJR1" s="262"/>
      <c r="VJS1" s="261" t="s">
        <v>394</v>
      </c>
      <c r="VJT1" s="262"/>
      <c r="VJU1" s="261" t="s">
        <v>394</v>
      </c>
      <c r="VJV1" s="262"/>
      <c r="VJW1" s="261" t="s">
        <v>394</v>
      </c>
      <c r="VJX1" s="262"/>
      <c r="VJY1" s="261" t="s">
        <v>394</v>
      </c>
      <c r="VJZ1" s="262"/>
      <c r="VKA1" s="261" t="s">
        <v>394</v>
      </c>
      <c r="VKB1" s="262"/>
      <c r="VKC1" s="261" t="s">
        <v>394</v>
      </c>
      <c r="VKD1" s="262"/>
      <c r="VKE1" s="261" t="s">
        <v>394</v>
      </c>
      <c r="VKF1" s="262"/>
      <c r="VKG1" s="261" t="s">
        <v>394</v>
      </c>
      <c r="VKH1" s="262"/>
      <c r="VKI1" s="261" t="s">
        <v>394</v>
      </c>
      <c r="VKJ1" s="262"/>
      <c r="VKK1" s="261" t="s">
        <v>394</v>
      </c>
      <c r="VKL1" s="262"/>
      <c r="VKM1" s="261" t="s">
        <v>394</v>
      </c>
      <c r="VKN1" s="262"/>
      <c r="VKO1" s="261" t="s">
        <v>394</v>
      </c>
      <c r="VKP1" s="262"/>
      <c r="VKQ1" s="261" t="s">
        <v>394</v>
      </c>
      <c r="VKR1" s="262"/>
      <c r="VKS1" s="261" t="s">
        <v>394</v>
      </c>
      <c r="VKT1" s="262"/>
      <c r="VKU1" s="261" t="s">
        <v>394</v>
      </c>
      <c r="VKV1" s="262"/>
      <c r="VKW1" s="261" t="s">
        <v>394</v>
      </c>
      <c r="VKX1" s="262"/>
      <c r="VKY1" s="261" t="s">
        <v>394</v>
      </c>
      <c r="VKZ1" s="262"/>
      <c r="VLA1" s="261" t="s">
        <v>394</v>
      </c>
      <c r="VLB1" s="262"/>
      <c r="VLC1" s="261" t="s">
        <v>394</v>
      </c>
      <c r="VLD1" s="262"/>
      <c r="VLE1" s="261" t="s">
        <v>394</v>
      </c>
      <c r="VLF1" s="262"/>
      <c r="VLG1" s="261" t="s">
        <v>394</v>
      </c>
      <c r="VLH1" s="262"/>
      <c r="VLI1" s="261" t="s">
        <v>394</v>
      </c>
      <c r="VLJ1" s="262"/>
      <c r="VLK1" s="261" t="s">
        <v>394</v>
      </c>
      <c r="VLL1" s="262"/>
      <c r="VLM1" s="261" t="s">
        <v>394</v>
      </c>
      <c r="VLN1" s="262"/>
      <c r="VLO1" s="261" t="s">
        <v>394</v>
      </c>
      <c r="VLP1" s="262"/>
      <c r="VLQ1" s="261" t="s">
        <v>394</v>
      </c>
      <c r="VLR1" s="262"/>
      <c r="VLS1" s="261" t="s">
        <v>394</v>
      </c>
      <c r="VLT1" s="262"/>
      <c r="VLU1" s="261" t="s">
        <v>394</v>
      </c>
      <c r="VLV1" s="262"/>
      <c r="VLW1" s="261" t="s">
        <v>394</v>
      </c>
      <c r="VLX1" s="262"/>
      <c r="VLY1" s="261" t="s">
        <v>394</v>
      </c>
      <c r="VLZ1" s="262"/>
      <c r="VMA1" s="261" t="s">
        <v>394</v>
      </c>
      <c r="VMB1" s="262"/>
      <c r="VMC1" s="261" t="s">
        <v>394</v>
      </c>
      <c r="VMD1" s="262"/>
      <c r="VME1" s="261" t="s">
        <v>394</v>
      </c>
      <c r="VMF1" s="262"/>
      <c r="VMG1" s="261" t="s">
        <v>394</v>
      </c>
      <c r="VMH1" s="262"/>
      <c r="VMI1" s="261" t="s">
        <v>394</v>
      </c>
      <c r="VMJ1" s="262"/>
      <c r="VMK1" s="261" t="s">
        <v>394</v>
      </c>
      <c r="VML1" s="262"/>
      <c r="VMM1" s="261" t="s">
        <v>394</v>
      </c>
      <c r="VMN1" s="262"/>
      <c r="VMO1" s="261" t="s">
        <v>394</v>
      </c>
      <c r="VMP1" s="262"/>
      <c r="VMQ1" s="261" t="s">
        <v>394</v>
      </c>
      <c r="VMR1" s="262"/>
      <c r="VMS1" s="261" t="s">
        <v>394</v>
      </c>
      <c r="VMT1" s="262"/>
      <c r="VMU1" s="261" t="s">
        <v>394</v>
      </c>
      <c r="VMV1" s="262"/>
      <c r="VMW1" s="261" t="s">
        <v>394</v>
      </c>
      <c r="VMX1" s="262"/>
      <c r="VMY1" s="261" t="s">
        <v>394</v>
      </c>
      <c r="VMZ1" s="262"/>
      <c r="VNA1" s="261" t="s">
        <v>394</v>
      </c>
      <c r="VNB1" s="262"/>
      <c r="VNC1" s="261" t="s">
        <v>394</v>
      </c>
      <c r="VND1" s="262"/>
      <c r="VNE1" s="261" t="s">
        <v>394</v>
      </c>
      <c r="VNF1" s="262"/>
      <c r="VNG1" s="261" t="s">
        <v>394</v>
      </c>
      <c r="VNH1" s="262"/>
      <c r="VNI1" s="261" t="s">
        <v>394</v>
      </c>
      <c r="VNJ1" s="262"/>
      <c r="VNK1" s="261" t="s">
        <v>394</v>
      </c>
      <c r="VNL1" s="262"/>
      <c r="VNM1" s="261" t="s">
        <v>394</v>
      </c>
      <c r="VNN1" s="262"/>
      <c r="VNO1" s="261" t="s">
        <v>394</v>
      </c>
      <c r="VNP1" s="262"/>
      <c r="VNQ1" s="261" t="s">
        <v>394</v>
      </c>
      <c r="VNR1" s="262"/>
      <c r="VNS1" s="261" t="s">
        <v>394</v>
      </c>
      <c r="VNT1" s="262"/>
      <c r="VNU1" s="261" t="s">
        <v>394</v>
      </c>
      <c r="VNV1" s="262"/>
      <c r="VNW1" s="261" t="s">
        <v>394</v>
      </c>
      <c r="VNX1" s="262"/>
      <c r="VNY1" s="261" t="s">
        <v>394</v>
      </c>
      <c r="VNZ1" s="262"/>
      <c r="VOA1" s="261" t="s">
        <v>394</v>
      </c>
      <c r="VOB1" s="262"/>
      <c r="VOC1" s="261" t="s">
        <v>394</v>
      </c>
      <c r="VOD1" s="262"/>
      <c r="VOE1" s="261" t="s">
        <v>394</v>
      </c>
      <c r="VOF1" s="262"/>
      <c r="VOG1" s="261" t="s">
        <v>394</v>
      </c>
      <c r="VOH1" s="262"/>
      <c r="VOI1" s="261" t="s">
        <v>394</v>
      </c>
      <c r="VOJ1" s="262"/>
      <c r="VOK1" s="261" t="s">
        <v>394</v>
      </c>
      <c r="VOL1" s="262"/>
      <c r="VOM1" s="261" t="s">
        <v>394</v>
      </c>
      <c r="VON1" s="262"/>
      <c r="VOO1" s="261" t="s">
        <v>394</v>
      </c>
      <c r="VOP1" s="262"/>
      <c r="VOQ1" s="261" t="s">
        <v>394</v>
      </c>
      <c r="VOR1" s="262"/>
      <c r="VOS1" s="261" t="s">
        <v>394</v>
      </c>
      <c r="VOT1" s="262"/>
      <c r="VOU1" s="261" t="s">
        <v>394</v>
      </c>
      <c r="VOV1" s="262"/>
      <c r="VOW1" s="261" t="s">
        <v>394</v>
      </c>
      <c r="VOX1" s="262"/>
      <c r="VOY1" s="261" t="s">
        <v>394</v>
      </c>
      <c r="VOZ1" s="262"/>
      <c r="VPA1" s="261" t="s">
        <v>394</v>
      </c>
      <c r="VPB1" s="262"/>
      <c r="VPC1" s="261" t="s">
        <v>394</v>
      </c>
      <c r="VPD1" s="262"/>
      <c r="VPE1" s="261" t="s">
        <v>394</v>
      </c>
      <c r="VPF1" s="262"/>
      <c r="VPG1" s="261" t="s">
        <v>394</v>
      </c>
      <c r="VPH1" s="262"/>
      <c r="VPI1" s="261" t="s">
        <v>394</v>
      </c>
      <c r="VPJ1" s="262"/>
      <c r="VPK1" s="261" t="s">
        <v>394</v>
      </c>
      <c r="VPL1" s="262"/>
      <c r="VPM1" s="261" t="s">
        <v>394</v>
      </c>
      <c r="VPN1" s="262"/>
      <c r="VPO1" s="261" t="s">
        <v>394</v>
      </c>
      <c r="VPP1" s="262"/>
      <c r="VPQ1" s="261" t="s">
        <v>394</v>
      </c>
      <c r="VPR1" s="262"/>
      <c r="VPS1" s="261" t="s">
        <v>394</v>
      </c>
      <c r="VPT1" s="262"/>
      <c r="VPU1" s="261" t="s">
        <v>394</v>
      </c>
      <c r="VPV1" s="262"/>
      <c r="VPW1" s="261" t="s">
        <v>394</v>
      </c>
      <c r="VPX1" s="262"/>
      <c r="VPY1" s="261" t="s">
        <v>394</v>
      </c>
      <c r="VPZ1" s="262"/>
      <c r="VQA1" s="261" t="s">
        <v>394</v>
      </c>
      <c r="VQB1" s="262"/>
      <c r="VQC1" s="261" t="s">
        <v>394</v>
      </c>
      <c r="VQD1" s="262"/>
      <c r="VQE1" s="261" t="s">
        <v>394</v>
      </c>
      <c r="VQF1" s="262"/>
      <c r="VQG1" s="261" t="s">
        <v>394</v>
      </c>
      <c r="VQH1" s="262"/>
      <c r="VQI1" s="261" t="s">
        <v>394</v>
      </c>
      <c r="VQJ1" s="262"/>
      <c r="VQK1" s="261" t="s">
        <v>394</v>
      </c>
      <c r="VQL1" s="262"/>
      <c r="VQM1" s="261" t="s">
        <v>394</v>
      </c>
      <c r="VQN1" s="262"/>
      <c r="VQO1" s="261" t="s">
        <v>394</v>
      </c>
      <c r="VQP1" s="262"/>
      <c r="VQQ1" s="261" t="s">
        <v>394</v>
      </c>
      <c r="VQR1" s="262"/>
      <c r="VQS1" s="261" t="s">
        <v>394</v>
      </c>
      <c r="VQT1" s="262"/>
      <c r="VQU1" s="261" t="s">
        <v>394</v>
      </c>
      <c r="VQV1" s="262"/>
      <c r="VQW1" s="261" t="s">
        <v>394</v>
      </c>
      <c r="VQX1" s="262"/>
      <c r="VQY1" s="261" t="s">
        <v>394</v>
      </c>
      <c r="VQZ1" s="262"/>
      <c r="VRA1" s="261" t="s">
        <v>394</v>
      </c>
      <c r="VRB1" s="262"/>
      <c r="VRC1" s="261" t="s">
        <v>394</v>
      </c>
      <c r="VRD1" s="262"/>
      <c r="VRE1" s="261" t="s">
        <v>394</v>
      </c>
      <c r="VRF1" s="262"/>
      <c r="VRG1" s="261" t="s">
        <v>394</v>
      </c>
      <c r="VRH1" s="262"/>
      <c r="VRI1" s="261" t="s">
        <v>394</v>
      </c>
      <c r="VRJ1" s="262"/>
      <c r="VRK1" s="261" t="s">
        <v>394</v>
      </c>
      <c r="VRL1" s="262"/>
      <c r="VRM1" s="261" t="s">
        <v>394</v>
      </c>
      <c r="VRN1" s="262"/>
      <c r="VRO1" s="261" t="s">
        <v>394</v>
      </c>
      <c r="VRP1" s="262"/>
      <c r="VRQ1" s="261" t="s">
        <v>394</v>
      </c>
      <c r="VRR1" s="262"/>
      <c r="VRS1" s="261" t="s">
        <v>394</v>
      </c>
      <c r="VRT1" s="262"/>
      <c r="VRU1" s="261" t="s">
        <v>394</v>
      </c>
      <c r="VRV1" s="262"/>
      <c r="VRW1" s="261" t="s">
        <v>394</v>
      </c>
      <c r="VRX1" s="262"/>
      <c r="VRY1" s="261" t="s">
        <v>394</v>
      </c>
      <c r="VRZ1" s="262"/>
      <c r="VSA1" s="261" t="s">
        <v>394</v>
      </c>
      <c r="VSB1" s="262"/>
      <c r="VSC1" s="261" t="s">
        <v>394</v>
      </c>
      <c r="VSD1" s="262"/>
      <c r="VSE1" s="261" t="s">
        <v>394</v>
      </c>
      <c r="VSF1" s="262"/>
      <c r="VSG1" s="261" t="s">
        <v>394</v>
      </c>
      <c r="VSH1" s="262"/>
      <c r="VSI1" s="261" t="s">
        <v>394</v>
      </c>
      <c r="VSJ1" s="262"/>
      <c r="VSK1" s="261" t="s">
        <v>394</v>
      </c>
      <c r="VSL1" s="262"/>
      <c r="VSM1" s="261" t="s">
        <v>394</v>
      </c>
      <c r="VSN1" s="262"/>
      <c r="VSO1" s="261" t="s">
        <v>394</v>
      </c>
      <c r="VSP1" s="262"/>
      <c r="VSQ1" s="261" t="s">
        <v>394</v>
      </c>
      <c r="VSR1" s="262"/>
      <c r="VSS1" s="261" t="s">
        <v>394</v>
      </c>
      <c r="VST1" s="262"/>
      <c r="VSU1" s="261" t="s">
        <v>394</v>
      </c>
      <c r="VSV1" s="262"/>
      <c r="VSW1" s="261" t="s">
        <v>394</v>
      </c>
      <c r="VSX1" s="262"/>
      <c r="VSY1" s="261" t="s">
        <v>394</v>
      </c>
      <c r="VSZ1" s="262"/>
      <c r="VTA1" s="261" t="s">
        <v>394</v>
      </c>
      <c r="VTB1" s="262"/>
      <c r="VTC1" s="261" t="s">
        <v>394</v>
      </c>
      <c r="VTD1" s="262"/>
      <c r="VTE1" s="261" t="s">
        <v>394</v>
      </c>
      <c r="VTF1" s="262"/>
      <c r="VTG1" s="261" t="s">
        <v>394</v>
      </c>
      <c r="VTH1" s="262"/>
      <c r="VTI1" s="261" t="s">
        <v>394</v>
      </c>
      <c r="VTJ1" s="262"/>
      <c r="VTK1" s="261" t="s">
        <v>394</v>
      </c>
      <c r="VTL1" s="262"/>
      <c r="VTM1" s="261" t="s">
        <v>394</v>
      </c>
      <c r="VTN1" s="262"/>
      <c r="VTO1" s="261" t="s">
        <v>394</v>
      </c>
      <c r="VTP1" s="262"/>
      <c r="VTQ1" s="261" t="s">
        <v>394</v>
      </c>
      <c r="VTR1" s="262"/>
      <c r="VTS1" s="261" t="s">
        <v>394</v>
      </c>
      <c r="VTT1" s="262"/>
      <c r="VTU1" s="261" t="s">
        <v>394</v>
      </c>
      <c r="VTV1" s="262"/>
      <c r="VTW1" s="261" t="s">
        <v>394</v>
      </c>
      <c r="VTX1" s="262"/>
      <c r="VTY1" s="261" t="s">
        <v>394</v>
      </c>
      <c r="VTZ1" s="262"/>
      <c r="VUA1" s="261" t="s">
        <v>394</v>
      </c>
      <c r="VUB1" s="262"/>
      <c r="VUC1" s="261" t="s">
        <v>394</v>
      </c>
      <c r="VUD1" s="262"/>
      <c r="VUE1" s="261" t="s">
        <v>394</v>
      </c>
      <c r="VUF1" s="262"/>
      <c r="VUG1" s="261" t="s">
        <v>394</v>
      </c>
      <c r="VUH1" s="262"/>
      <c r="VUI1" s="261" t="s">
        <v>394</v>
      </c>
      <c r="VUJ1" s="262"/>
      <c r="VUK1" s="261" t="s">
        <v>394</v>
      </c>
      <c r="VUL1" s="262"/>
      <c r="VUM1" s="261" t="s">
        <v>394</v>
      </c>
      <c r="VUN1" s="262"/>
      <c r="VUO1" s="261" t="s">
        <v>394</v>
      </c>
      <c r="VUP1" s="262"/>
      <c r="VUQ1" s="261" t="s">
        <v>394</v>
      </c>
      <c r="VUR1" s="262"/>
      <c r="VUS1" s="261" t="s">
        <v>394</v>
      </c>
      <c r="VUT1" s="262"/>
      <c r="VUU1" s="261" t="s">
        <v>394</v>
      </c>
      <c r="VUV1" s="262"/>
      <c r="VUW1" s="261" t="s">
        <v>394</v>
      </c>
      <c r="VUX1" s="262"/>
      <c r="VUY1" s="261" t="s">
        <v>394</v>
      </c>
      <c r="VUZ1" s="262"/>
      <c r="VVA1" s="261" t="s">
        <v>394</v>
      </c>
      <c r="VVB1" s="262"/>
      <c r="VVC1" s="261" t="s">
        <v>394</v>
      </c>
      <c r="VVD1" s="262"/>
      <c r="VVE1" s="261" t="s">
        <v>394</v>
      </c>
      <c r="VVF1" s="262"/>
      <c r="VVG1" s="261" t="s">
        <v>394</v>
      </c>
      <c r="VVH1" s="262"/>
      <c r="VVI1" s="261" t="s">
        <v>394</v>
      </c>
      <c r="VVJ1" s="262"/>
      <c r="VVK1" s="261" t="s">
        <v>394</v>
      </c>
      <c r="VVL1" s="262"/>
      <c r="VVM1" s="261" t="s">
        <v>394</v>
      </c>
      <c r="VVN1" s="262"/>
      <c r="VVO1" s="261" t="s">
        <v>394</v>
      </c>
      <c r="VVP1" s="262"/>
      <c r="VVQ1" s="261" t="s">
        <v>394</v>
      </c>
      <c r="VVR1" s="262"/>
      <c r="VVS1" s="261" t="s">
        <v>394</v>
      </c>
      <c r="VVT1" s="262"/>
      <c r="VVU1" s="261" t="s">
        <v>394</v>
      </c>
      <c r="VVV1" s="262"/>
      <c r="VVW1" s="261" t="s">
        <v>394</v>
      </c>
      <c r="VVX1" s="262"/>
      <c r="VVY1" s="261" t="s">
        <v>394</v>
      </c>
      <c r="VVZ1" s="262"/>
      <c r="VWA1" s="261" t="s">
        <v>394</v>
      </c>
      <c r="VWB1" s="262"/>
      <c r="VWC1" s="261" t="s">
        <v>394</v>
      </c>
      <c r="VWD1" s="262"/>
      <c r="VWE1" s="261" t="s">
        <v>394</v>
      </c>
      <c r="VWF1" s="262"/>
      <c r="VWG1" s="261" t="s">
        <v>394</v>
      </c>
      <c r="VWH1" s="262"/>
      <c r="VWI1" s="261" t="s">
        <v>394</v>
      </c>
      <c r="VWJ1" s="262"/>
      <c r="VWK1" s="261" t="s">
        <v>394</v>
      </c>
      <c r="VWL1" s="262"/>
      <c r="VWM1" s="261" t="s">
        <v>394</v>
      </c>
      <c r="VWN1" s="262"/>
      <c r="VWO1" s="261" t="s">
        <v>394</v>
      </c>
      <c r="VWP1" s="262"/>
      <c r="VWQ1" s="261" t="s">
        <v>394</v>
      </c>
      <c r="VWR1" s="262"/>
      <c r="VWS1" s="261" t="s">
        <v>394</v>
      </c>
      <c r="VWT1" s="262"/>
      <c r="VWU1" s="261" t="s">
        <v>394</v>
      </c>
      <c r="VWV1" s="262"/>
      <c r="VWW1" s="261" t="s">
        <v>394</v>
      </c>
      <c r="VWX1" s="262"/>
      <c r="VWY1" s="261" t="s">
        <v>394</v>
      </c>
      <c r="VWZ1" s="262"/>
      <c r="VXA1" s="261" t="s">
        <v>394</v>
      </c>
      <c r="VXB1" s="262"/>
      <c r="VXC1" s="261" t="s">
        <v>394</v>
      </c>
      <c r="VXD1" s="262"/>
      <c r="VXE1" s="261" t="s">
        <v>394</v>
      </c>
      <c r="VXF1" s="262"/>
      <c r="VXG1" s="261" t="s">
        <v>394</v>
      </c>
      <c r="VXH1" s="262"/>
      <c r="VXI1" s="261" t="s">
        <v>394</v>
      </c>
      <c r="VXJ1" s="262"/>
      <c r="VXK1" s="261" t="s">
        <v>394</v>
      </c>
      <c r="VXL1" s="262"/>
      <c r="VXM1" s="261" t="s">
        <v>394</v>
      </c>
      <c r="VXN1" s="262"/>
      <c r="VXO1" s="261" t="s">
        <v>394</v>
      </c>
      <c r="VXP1" s="262"/>
      <c r="VXQ1" s="261" t="s">
        <v>394</v>
      </c>
      <c r="VXR1" s="262"/>
      <c r="VXS1" s="261" t="s">
        <v>394</v>
      </c>
      <c r="VXT1" s="262"/>
      <c r="VXU1" s="261" t="s">
        <v>394</v>
      </c>
      <c r="VXV1" s="262"/>
      <c r="VXW1" s="261" t="s">
        <v>394</v>
      </c>
      <c r="VXX1" s="262"/>
      <c r="VXY1" s="261" t="s">
        <v>394</v>
      </c>
      <c r="VXZ1" s="262"/>
      <c r="VYA1" s="261" t="s">
        <v>394</v>
      </c>
      <c r="VYB1" s="262"/>
      <c r="VYC1" s="261" t="s">
        <v>394</v>
      </c>
      <c r="VYD1" s="262"/>
      <c r="VYE1" s="261" t="s">
        <v>394</v>
      </c>
      <c r="VYF1" s="262"/>
      <c r="VYG1" s="261" t="s">
        <v>394</v>
      </c>
      <c r="VYH1" s="262"/>
      <c r="VYI1" s="261" t="s">
        <v>394</v>
      </c>
      <c r="VYJ1" s="262"/>
      <c r="VYK1" s="261" t="s">
        <v>394</v>
      </c>
      <c r="VYL1" s="262"/>
      <c r="VYM1" s="261" t="s">
        <v>394</v>
      </c>
      <c r="VYN1" s="262"/>
      <c r="VYO1" s="261" t="s">
        <v>394</v>
      </c>
      <c r="VYP1" s="262"/>
      <c r="VYQ1" s="261" t="s">
        <v>394</v>
      </c>
      <c r="VYR1" s="262"/>
      <c r="VYS1" s="261" t="s">
        <v>394</v>
      </c>
      <c r="VYT1" s="262"/>
      <c r="VYU1" s="261" t="s">
        <v>394</v>
      </c>
      <c r="VYV1" s="262"/>
      <c r="VYW1" s="261" t="s">
        <v>394</v>
      </c>
      <c r="VYX1" s="262"/>
      <c r="VYY1" s="261" t="s">
        <v>394</v>
      </c>
      <c r="VYZ1" s="262"/>
      <c r="VZA1" s="261" t="s">
        <v>394</v>
      </c>
      <c r="VZB1" s="262"/>
      <c r="VZC1" s="261" t="s">
        <v>394</v>
      </c>
      <c r="VZD1" s="262"/>
      <c r="VZE1" s="261" t="s">
        <v>394</v>
      </c>
      <c r="VZF1" s="262"/>
      <c r="VZG1" s="261" t="s">
        <v>394</v>
      </c>
      <c r="VZH1" s="262"/>
      <c r="VZI1" s="261" t="s">
        <v>394</v>
      </c>
      <c r="VZJ1" s="262"/>
      <c r="VZK1" s="261" t="s">
        <v>394</v>
      </c>
      <c r="VZL1" s="262"/>
      <c r="VZM1" s="261" t="s">
        <v>394</v>
      </c>
      <c r="VZN1" s="262"/>
      <c r="VZO1" s="261" t="s">
        <v>394</v>
      </c>
      <c r="VZP1" s="262"/>
      <c r="VZQ1" s="261" t="s">
        <v>394</v>
      </c>
      <c r="VZR1" s="262"/>
      <c r="VZS1" s="261" t="s">
        <v>394</v>
      </c>
      <c r="VZT1" s="262"/>
      <c r="VZU1" s="261" t="s">
        <v>394</v>
      </c>
      <c r="VZV1" s="262"/>
      <c r="VZW1" s="261" t="s">
        <v>394</v>
      </c>
      <c r="VZX1" s="262"/>
      <c r="VZY1" s="261" t="s">
        <v>394</v>
      </c>
      <c r="VZZ1" s="262"/>
      <c r="WAA1" s="261" t="s">
        <v>394</v>
      </c>
      <c r="WAB1" s="262"/>
      <c r="WAC1" s="261" t="s">
        <v>394</v>
      </c>
      <c r="WAD1" s="262"/>
      <c r="WAE1" s="261" t="s">
        <v>394</v>
      </c>
      <c r="WAF1" s="262"/>
      <c r="WAG1" s="261" t="s">
        <v>394</v>
      </c>
      <c r="WAH1" s="262"/>
      <c r="WAI1" s="261" t="s">
        <v>394</v>
      </c>
      <c r="WAJ1" s="262"/>
      <c r="WAK1" s="261" t="s">
        <v>394</v>
      </c>
      <c r="WAL1" s="262"/>
      <c r="WAM1" s="261" t="s">
        <v>394</v>
      </c>
      <c r="WAN1" s="262"/>
      <c r="WAO1" s="261" t="s">
        <v>394</v>
      </c>
      <c r="WAP1" s="262"/>
      <c r="WAQ1" s="261" t="s">
        <v>394</v>
      </c>
      <c r="WAR1" s="262"/>
      <c r="WAS1" s="261" t="s">
        <v>394</v>
      </c>
      <c r="WAT1" s="262"/>
      <c r="WAU1" s="261" t="s">
        <v>394</v>
      </c>
      <c r="WAV1" s="262"/>
      <c r="WAW1" s="261" t="s">
        <v>394</v>
      </c>
      <c r="WAX1" s="262"/>
      <c r="WAY1" s="261" t="s">
        <v>394</v>
      </c>
      <c r="WAZ1" s="262"/>
      <c r="WBA1" s="261" t="s">
        <v>394</v>
      </c>
      <c r="WBB1" s="262"/>
      <c r="WBC1" s="261" t="s">
        <v>394</v>
      </c>
      <c r="WBD1" s="262"/>
      <c r="WBE1" s="261" t="s">
        <v>394</v>
      </c>
      <c r="WBF1" s="262"/>
      <c r="WBG1" s="261" t="s">
        <v>394</v>
      </c>
      <c r="WBH1" s="262"/>
      <c r="WBI1" s="261" t="s">
        <v>394</v>
      </c>
      <c r="WBJ1" s="262"/>
      <c r="WBK1" s="261" t="s">
        <v>394</v>
      </c>
      <c r="WBL1" s="262"/>
      <c r="WBM1" s="261" t="s">
        <v>394</v>
      </c>
      <c r="WBN1" s="262"/>
      <c r="WBO1" s="261" t="s">
        <v>394</v>
      </c>
      <c r="WBP1" s="262"/>
      <c r="WBQ1" s="261" t="s">
        <v>394</v>
      </c>
      <c r="WBR1" s="262"/>
      <c r="WBS1" s="261" t="s">
        <v>394</v>
      </c>
      <c r="WBT1" s="262"/>
      <c r="WBU1" s="261" t="s">
        <v>394</v>
      </c>
      <c r="WBV1" s="262"/>
      <c r="WBW1" s="261" t="s">
        <v>394</v>
      </c>
      <c r="WBX1" s="262"/>
      <c r="WBY1" s="261" t="s">
        <v>394</v>
      </c>
      <c r="WBZ1" s="262"/>
      <c r="WCA1" s="261" t="s">
        <v>394</v>
      </c>
      <c r="WCB1" s="262"/>
      <c r="WCC1" s="261" t="s">
        <v>394</v>
      </c>
      <c r="WCD1" s="262"/>
      <c r="WCE1" s="261" t="s">
        <v>394</v>
      </c>
      <c r="WCF1" s="262"/>
      <c r="WCG1" s="261" t="s">
        <v>394</v>
      </c>
      <c r="WCH1" s="262"/>
      <c r="WCI1" s="261" t="s">
        <v>394</v>
      </c>
      <c r="WCJ1" s="262"/>
      <c r="WCK1" s="261" t="s">
        <v>394</v>
      </c>
      <c r="WCL1" s="262"/>
      <c r="WCM1" s="261" t="s">
        <v>394</v>
      </c>
      <c r="WCN1" s="262"/>
      <c r="WCO1" s="261" t="s">
        <v>394</v>
      </c>
      <c r="WCP1" s="262"/>
      <c r="WCQ1" s="261" t="s">
        <v>394</v>
      </c>
      <c r="WCR1" s="262"/>
      <c r="WCS1" s="261" t="s">
        <v>394</v>
      </c>
      <c r="WCT1" s="262"/>
      <c r="WCU1" s="261" t="s">
        <v>394</v>
      </c>
      <c r="WCV1" s="262"/>
      <c r="WCW1" s="261" t="s">
        <v>394</v>
      </c>
      <c r="WCX1" s="262"/>
      <c r="WCY1" s="261" t="s">
        <v>394</v>
      </c>
      <c r="WCZ1" s="262"/>
      <c r="WDA1" s="261" t="s">
        <v>394</v>
      </c>
      <c r="WDB1" s="262"/>
      <c r="WDC1" s="261" t="s">
        <v>394</v>
      </c>
      <c r="WDD1" s="262"/>
      <c r="WDE1" s="261" t="s">
        <v>394</v>
      </c>
      <c r="WDF1" s="262"/>
      <c r="WDG1" s="261" t="s">
        <v>394</v>
      </c>
      <c r="WDH1" s="262"/>
      <c r="WDI1" s="261" t="s">
        <v>394</v>
      </c>
      <c r="WDJ1" s="262"/>
      <c r="WDK1" s="261" t="s">
        <v>394</v>
      </c>
      <c r="WDL1" s="262"/>
      <c r="WDM1" s="261" t="s">
        <v>394</v>
      </c>
      <c r="WDN1" s="262"/>
      <c r="WDO1" s="261" t="s">
        <v>394</v>
      </c>
      <c r="WDP1" s="262"/>
      <c r="WDQ1" s="261" t="s">
        <v>394</v>
      </c>
      <c r="WDR1" s="262"/>
      <c r="WDS1" s="261" t="s">
        <v>394</v>
      </c>
      <c r="WDT1" s="262"/>
      <c r="WDU1" s="261" t="s">
        <v>394</v>
      </c>
      <c r="WDV1" s="262"/>
      <c r="WDW1" s="261" t="s">
        <v>394</v>
      </c>
      <c r="WDX1" s="262"/>
      <c r="WDY1" s="261" t="s">
        <v>394</v>
      </c>
      <c r="WDZ1" s="262"/>
      <c r="WEA1" s="261" t="s">
        <v>394</v>
      </c>
      <c r="WEB1" s="262"/>
      <c r="WEC1" s="261" t="s">
        <v>394</v>
      </c>
      <c r="WED1" s="262"/>
      <c r="WEE1" s="261" t="s">
        <v>394</v>
      </c>
      <c r="WEF1" s="262"/>
      <c r="WEG1" s="261" t="s">
        <v>394</v>
      </c>
      <c r="WEH1" s="262"/>
      <c r="WEI1" s="261" t="s">
        <v>394</v>
      </c>
      <c r="WEJ1" s="262"/>
      <c r="WEK1" s="261" t="s">
        <v>394</v>
      </c>
      <c r="WEL1" s="262"/>
      <c r="WEM1" s="261" t="s">
        <v>394</v>
      </c>
      <c r="WEN1" s="262"/>
      <c r="WEO1" s="261" t="s">
        <v>394</v>
      </c>
      <c r="WEP1" s="262"/>
      <c r="WEQ1" s="261" t="s">
        <v>394</v>
      </c>
      <c r="WER1" s="262"/>
      <c r="WES1" s="261" t="s">
        <v>394</v>
      </c>
      <c r="WET1" s="262"/>
      <c r="WEU1" s="261" t="s">
        <v>394</v>
      </c>
      <c r="WEV1" s="262"/>
      <c r="WEW1" s="261" t="s">
        <v>394</v>
      </c>
      <c r="WEX1" s="262"/>
      <c r="WEY1" s="261" t="s">
        <v>394</v>
      </c>
      <c r="WEZ1" s="262"/>
      <c r="WFA1" s="261" t="s">
        <v>394</v>
      </c>
      <c r="WFB1" s="262"/>
      <c r="WFC1" s="261" t="s">
        <v>394</v>
      </c>
      <c r="WFD1" s="262"/>
      <c r="WFE1" s="261" t="s">
        <v>394</v>
      </c>
      <c r="WFF1" s="262"/>
      <c r="WFG1" s="261" t="s">
        <v>394</v>
      </c>
      <c r="WFH1" s="262"/>
      <c r="WFI1" s="261" t="s">
        <v>394</v>
      </c>
      <c r="WFJ1" s="262"/>
      <c r="WFK1" s="261" t="s">
        <v>394</v>
      </c>
      <c r="WFL1" s="262"/>
      <c r="WFM1" s="261" t="s">
        <v>394</v>
      </c>
      <c r="WFN1" s="262"/>
      <c r="WFO1" s="261" t="s">
        <v>394</v>
      </c>
      <c r="WFP1" s="262"/>
      <c r="WFQ1" s="261" t="s">
        <v>394</v>
      </c>
      <c r="WFR1" s="262"/>
      <c r="WFS1" s="261" t="s">
        <v>394</v>
      </c>
      <c r="WFT1" s="262"/>
      <c r="WFU1" s="261" t="s">
        <v>394</v>
      </c>
      <c r="WFV1" s="262"/>
      <c r="WFW1" s="261" t="s">
        <v>394</v>
      </c>
      <c r="WFX1" s="262"/>
      <c r="WFY1" s="261" t="s">
        <v>394</v>
      </c>
      <c r="WFZ1" s="262"/>
      <c r="WGA1" s="261" t="s">
        <v>394</v>
      </c>
      <c r="WGB1" s="262"/>
      <c r="WGC1" s="261" t="s">
        <v>394</v>
      </c>
      <c r="WGD1" s="262"/>
      <c r="WGE1" s="261" t="s">
        <v>394</v>
      </c>
      <c r="WGF1" s="262"/>
      <c r="WGG1" s="261" t="s">
        <v>394</v>
      </c>
      <c r="WGH1" s="262"/>
      <c r="WGI1" s="261" t="s">
        <v>394</v>
      </c>
      <c r="WGJ1" s="262"/>
      <c r="WGK1" s="261" t="s">
        <v>394</v>
      </c>
      <c r="WGL1" s="262"/>
      <c r="WGM1" s="261" t="s">
        <v>394</v>
      </c>
      <c r="WGN1" s="262"/>
      <c r="WGO1" s="261" t="s">
        <v>394</v>
      </c>
      <c r="WGP1" s="262"/>
      <c r="WGQ1" s="261" t="s">
        <v>394</v>
      </c>
      <c r="WGR1" s="262"/>
      <c r="WGS1" s="261" t="s">
        <v>394</v>
      </c>
      <c r="WGT1" s="262"/>
      <c r="WGU1" s="261" t="s">
        <v>394</v>
      </c>
      <c r="WGV1" s="262"/>
      <c r="WGW1" s="261" t="s">
        <v>394</v>
      </c>
      <c r="WGX1" s="262"/>
      <c r="WGY1" s="261" t="s">
        <v>394</v>
      </c>
      <c r="WGZ1" s="262"/>
      <c r="WHA1" s="261" t="s">
        <v>394</v>
      </c>
      <c r="WHB1" s="262"/>
      <c r="WHC1" s="261" t="s">
        <v>394</v>
      </c>
      <c r="WHD1" s="262"/>
      <c r="WHE1" s="261" t="s">
        <v>394</v>
      </c>
      <c r="WHF1" s="262"/>
      <c r="WHG1" s="261" t="s">
        <v>394</v>
      </c>
      <c r="WHH1" s="262"/>
      <c r="WHI1" s="261" t="s">
        <v>394</v>
      </c>
      <c r="WHJ1" s="262"/>
      <c r="WHK1" s="261" t="s">
        <v>394</v>
      </c>
      <c r="WHL1" s="262"/>
      <c r="WHM1" s="261" t="s">
        <v>394</v>
      </c>
      <c r="WHN1" s="262"/>
      <c r="WHO1" s="261" t="s">
        <v>394</v>
      </c>
      <c r="WHP1" s="262"/>
      <c r="WHQ1" s="261" t="s">
        <v>394</v>
      </c>
      <c r="WHR1" s="262"/>
      <c r="WHS1" s="261" t="s">
        <v>394</v>
      </c>
      <c r="WHT1" s="262"/>
      <c r="WHU1" s="261" t="s">
        <v>394</v>
      </c>
      <c r="WHV1" s="262"/>
      <c r="WHW1" s="261" t="s">
        <v>394</v>
      </c>
      <c r="WHX1" s="262"/>
      <c r="WHY1" s="261" t="s">
        <v>394</v>
      </c>
      <c r="WHZ1" s="262"/>
      <c r="WIA1" s="261" t="s">
        <v>394</v>
      </c>
      <c r="WIB1" s="262"/>
      <c r="WIC1" s="261" t="s">
        <v>394</v>
      </c>
      <c r="WID1" s="262"/>
      <c r="WIE1" s="261" t="s">
        <v>394</v>
      </c>
      <c r="WIF1" s="262"/>
      <c r="WIG1" s="261" t="s">
        <v>394</v>
      </c>
      <c r="WIH1" s="262"/>
      <c r="WII1" s="261" t="s">
        <v>394</v>
      </c>
      <c r="WIJ1" s="262"/>
      <c r="WIK1" s="261" t="s">
        <v>394</v>
      </c>
      <c r="WIL1" s="262"/>
      <c r="WIM1" s="261" t="s">
        <v>394</v>
      </c>
      <c r="WIN1" s="262"/>
      <c r="WIO1" s="261" t="s">
        <v>394</v>
      </c>
      <c r="WIP1" s="262"/>
      <c r="WIQ1" s="261" t="s">
        <v>394</v>
      </c>
      <c r="WIR1" s="262"/>
      <c r="WIS1" s="261" t="s">
        <v>394</v>
      </c>
      <c r="WIT1" s="262"/>
      <c r="WIU1" s="261" t="s">
        <v>394</v>
      </c>
      <c r="WIV1" s="262"/>
      <c r="WIW1" s="261" t="s">
        <v>394</v>
      </c>
      <c r="WIX1" s="262"/>
      <c r="WIY1" s="261" t="s">
        <v>394</v>
      </c>
      <c r="WIZ1" s="262"/>
      <c r="WJA1" s="261" t="s">
        <v>394</v>
      </c>
      <c r="WJB1" s="262"/>
      <c r="WJC1" s="261" t="s">
        <v>394</v>
      </c>
      <c r="WJD1" s="262"/>
      <c r="WJE1" s="261" t="s">
        <v>394</v>
      </c>
      <c r="WJF1" s="262"/>
      <c r="WJG1" s="261" t="s">
        <v>394</v>
      </c>
      <c r="WJH1" s="262"/>
      <c r="WJI1" s="261" t="s">
        <v>394</v>
      </c>
      <c r="WJJ1" s="262"/>
      <c r="WJK1" s="261" t="s">
        <v>394</v>
      </c>
      <c r="WJL1" s="262"/>
      <c r="WJM1" s="261" t="s">
        <v>394</v>
      </c>
      <c r="WJN1" s="262"/>
      <c r="WJO1" s="261" t="s">
        <v>394</v>
      </c>
      <c r="WJP1" s="262"/>
      <c r="WJQ1" s="261" t="s">
        <v>394</v>
      </c>
      <c r="WJR1" s="262"/>
      <c r="WJS1" s="261" t="s">
        <v>394</v>
      </c>
      <c r="WJT1" s="262"/>
      <c r="WJU1" s="261" t="s">
        <v>394</v>
      </c>
      <c r="WJV1" s="262"/>
      <c r="WJW1" s="261" t="s">
        <v>394</v>
      </c>
      <c r="WJX1" s="262"/>
      <c r="WJY1" s="261" t="s">
        <v>394</v>
      </c>
      <c r="WJZ1" s="262"/>
      <c r="WKA1" s="261" t="s">
        <v>394</v>
      </c>
      <c r="WKB1" s="262"/>
      <c r="WKC1" s="261" t="s">
        <v>394</v>
      </c>
      <c r="WKD1" s="262"/>
      <c r="WKE1" s="261" t="s">
        <v>394</v>
      </c>
      <c r="WKF1" s="262"/>
      <c r="WKG1" s="261" t="s">
        <v>394</v>
      </c>
      <c r="WKH1" s="262"/>
      <c r="WKI1" s="261" t="s">
        <v>394</v>
      </c>
      <c r="WKJ1" s="262"/>
      <c r="WKK1" s="261" t="s">
        <v>394</v>
      </c>
      <c r="WKL1" s="262"/>
      <c r="WKM1" s="261" t="s">
        <v>394</v>
      </c>
      <c r="WKN1" s="262"/>
      <c r="WKO1" s="261" t="s">
        <v>394</v>
      </c>
      <c r="WKP1" s="262"/>
      <c r="WKQ1" s="261" t="s">
        <v>394</v>
      </c>
      <c r="WKR1" s="262"/>
      <c r="WKS1" s="261" t="s">
        <v>394</v>
      </c>
      <c r="WKT1" s="262"/>
      <c r="WKU1" s="261" t="s">
        <v>394</v>
      </c>
      <c r="WKV1" s="262"/>
      <c r="WKW1" s="261" t="s">
        <v>394</v>
      </c>
      <c r="WKX1" s="262"/>
      <c r="WKY1" s="261" t="s">
        <v>394</v>
      </c>
      <c r="WKZ1" s="262"/>
      <c r="WLA1" s="261" t="s">
        <v>394</v>
      </c>
      <c r="WLB1" s="262"/>
      <c r="WLC1" s="261" t="s">
        <v>394</v>
      </c>
      <c r="WLD1" s="262"/>
      <c r="WLE1" s="261" t="s">
        <v>394</v>
      </c>
      <c r="WLF1" s="262"/>
      <c r="WLG1" s="261" t="s">
        <v>394</v>
      </c>
      <c r="WLH1" s="262"/>
      <c r="WLI1" s="261" t="s">
        <v>394</v>
      </c>
      <c r="WLJ1" s="262"/>
      <c r="WLK1" s="261" t="s">
        <v>394</v>
      </c>
      <c r="WLL1" s="262"/>
      <c r="WLM1" s="261" t="s">
        <v>394</v>
      </c>
      <c r="WLN1" s="262"/>
      <c r="WLO1" s="261" t="s">
        <v>394</v>
      </c>
      <c r="WLP1" s="262"/>
      <c r="WLQ1" s="261" t="s">
        <v>394</v>
      </c>
      <c r="WLR1" s="262"/>
      <c r="WLS1" s="261" t="s">
        <v>394</v>
      </c>
      <c r="WLT1" s="262"/>
      <c r="WLU1" s="261" t="s">
        <v>394</v>
      </c>
      <c r="WLV1" s="262"/>
      <c r="WLW1" s="261" t="s">
        <v>394</v>
      </c>
      <c r="WLX1" s="262"/>
      <c r="WLY1" s="261" t="s">
        <v>394</v>
      </c>
      <c r="WLZ1" s="262"/>
      <c r="WMA1" s="261" t="s">
        <v>394</v>
      </c>
      <c r="WMB1" s="262"/>
      <c r="WMC1" s="261" t="s">
        <v>394</v>
      </c>
      <c r="WMD1" s="262"/>
      <c r="WME1" s="261" t="s">
        <v>394</v>
      </c>
      <c r="WMF1" s="262"/>
      <c r="WMG1" s="261" t="s">
        <v>394</v>
      </c>
      <c r="WMH1" s="262"/>
      <c r="WMI1" s="261" t="s">
        <v>394</v>
      </c>
      <c r="WMJ1" s="262"/>
      <c r="WMK1" s="261" t="s">
        <v>394</v>
      </c>
      <c r="WML1" s="262"/>
      <c r="WMM1" s="261" t="s">
        <v>394</v>
      </c>
      <c r="WMN1" s="262"/>
      <c r="WMO1" s="261" t="s">
        <v>394</v>
      </c>
      <c r="WMP1" s="262"/>
      <c r="WMQ1" s="261" t="s">
        <v>394</v>
      </c>
      <c r="WMR1" s="262"/>
      <c r="WMS1" s="261" t="s">
        <v>394</v>
      </c>
      <c r="WMT1" s="262"/>
      <c r="WMU1" s="261" t="s">
        <v>394</v>
      </c>
      <c r="WMV1" s="262"/>
      <c r="WMW1" s="261" t="s">
        <v>394</v>
      </c>
      <c r="WMX1" s="262"/>
      <c r="WMY1" s="261" t="s">
        <v>394</v>
      </c>
      <c r="WMZ1" s="262"/>
      <c r="WNA1" s="261" t="s">
        <v>394</v>
      </c>
      <c r="WNB1" s="262"/>
      <c r="WNC1" s="261" t="s">
        <v>394</v>
      </c>
      <c r="WND1" s="262"/>
      <c r="WNE1" s="261" t="s">
        <v>394</v>
      </c>
      <c r="WNF1" s="262"/>
      <c r="WNG1" s="261" t="s">
        <v>394</v>
      </c>
      <c r="WNH1" s="262"/>
      <c r="WNI1" s="261" t="s">
        <v>394</v>
      </c>
      <c r="WNJ1" s="262"/>
      <c r="WNK1" s="261" t="s">
        <v>394</v>
      </c>
      <c r="WNL1" s="262"/>
      <c r="WNM1" s="261" t="s">
        <v>394</v>
      </c>
      <c r="WNN1" s="262"/>
      <c r="WNO1" s="261" t="s">
        <v>394</v>
      </c>
      <c r="WNP1" s="262"/>
      <c r="WNQ1" s="261" t="s">
        <v>394</v>
      </c>
      <c r="WNR1" s="262"/>
      <c r="WNS1" s="261" t="s">
        <v>394</v>
      </c>
      <c r="WNT1" s="262"/>
      <c r="WNU1" s="261" t="s">
        <v>394</v>
      </c>
      <c r="WNV1" s="262"/>
      <c r="WNW1" s="261" t="s">
        <v>394</v>
      </c>
      <c r="WNX1" s="262"/>
      <c r="WNY1" s="261" t="s">
        <v>394</v>
      </c>
      <c r="WNZ1" s="262"/>
      <c r="WOA1" s="261" t="s">
        <v>394</v>
      </c>
      <c r="WOB1" s="262"/>
      <c r="WOC1" s="261" t="s">
        <v>394</v>
      </c>
      <c r="WOD1" s="262"/>
      <c r="WOE1" s="261" t="s">
        <v>394</v>
      </c>
      <c r="WOF1" s="262"/>
      <c r="WOG1" s="261" t="s">
        <v>394</v>
      </c>
      <c r="WOH1" s="262"/>
      <c r="WOI1" s="261" t="s">
        <v>394</v>
      </c>
      <c r="WOJ1" s="262"/>
      <c r="WOK1" s="261" t="s">
        <v>394</v>
      </c>
      <c r="WOL1" s="262"/>
      <c r="WOM1" s="261" t="s">
        <v>394</v>
      </c>
      <c r="WON1" s="262"/>
      <c r="WOO1" s="261" t="s">
        <v>394</v>
      </c>
      <c r="WOP1" s="262"/>
      <c r="WOQ1" s="261" t="s">
        <v>394</v>
      </c>
      <c r="WOR1" s="262"/>
      <c r="WOS1" s="261" t="s">
        <v>394</v>
      </c>
      <c r="WOT1" s="262"/>
      <c r="WOU1" s="261" t="s">
        <v>394</v>
      </c>
      <c r="WOV1" s="262"/>
      <c r="WOW1" s="261" t="s">
        <v>394</v>
      </c>
      <c r="WOX1" s="262"/>
      <c r="WOY1" s="261" t="s">
        <v>394</v>
      </c>
      <c r="WOZ1" s="262"/>
      <c r="WPA1" s="261" t="s">
        <v>394</v>
      </c>
      <c r="WPB1" s="262"/>
      <c r="WPC1" s="261" t="s">
        <v>394</v>
      </c>
      <c r="WPD1" s="262"/>
      <c r="WPE1" s="261" t="s">
        <v>394</v>
      </c>
      <c r="WPF1" s="262"/>
      <c r="WPG1" s="261" t="s">
        <v>394</v>
      </c>
      <c r="WPH1" s="262"/>
      <c r="WPI1" s="261" t="s">
        <v>394</v>
      </c>
      <c r="WPJ1" s="262"/>
      <c r="WPK1" s="261" t="s">
        <v>394</v>
      </c>
      <c r="WPL1" s="262"/>
      <c r="WPM1" s="261" t="s">
        <v>394</v>
      </c>
      <c r="WPN1" s="262"/>
      <c r="WPO1" s="261" t="s">
        <v>394</v>
      </c>
      <c r="WPP1" s="262"/>
      <c r="WPQ1" s="261" t="s">
        <v>394</v>
      </c>
      <c r="WPR1" s="262"/>
      <c r="WPS1" s="261" t="s">
        <v>394</v>
      </c>
      <c r="WPT1" s="262"/>
      <c r="WPU1" s="261" t="s">
        <v>394</v>
      </c>
      <c r="WPV1" s="262"/>
      <c r="WPW1" s="261" t="s">
        <v>394</v>
      </c>
      <c r="WPX1" s="262"/>
      <c r="WPY1" s="261" t="s">
        <v>394</v>
      </c>
      <c r="WPZ1" s="262"/>
      <c r="WQA1" s="261" t="s">
        <v>394</v>
      </c>
      <c r="WQB1" s="262"/>
      <c r="WQC1" s="261" t="s">
        <v>394</v>
      </c>
      <c r="WQD1" s="262"/>
      <c r="WQE1" s="261" t="s">
        <v>394</v>
      </c>
      <c r="WQF1" s="262"/>
      <c r="WQG1" s="261" t="s">
        <v>394</v>
      </c>
      <c r="WQH1" s="262"/>
      <c r="WQI1" s="261" t="s">
        <v>394</v>
      </c>
      <c r="WQJ1" s="262"/>
      <c r="WQK1" s="261" t="s">
        <v>394</v>
      </c>
      <c r="WQL1" s="262"/>
      <c r="WQM1" s="261" t="s">
        <v>394</v>
      </c>
      <c r="WQN1" s="262"/>
      <c r="WQO1" s="261" t="s">
        <v>394</v>
      </c>
      <c r="WQP1" s="262"/>
      <c r="WQQ1" s="261" t="s">
        <v>394</v>
      </c>
      <c r="WQR1" s="262"/>
      <c r="WQS1" s="261" t="s">
        <v>394</v>
      </c>
      <c r="WQT1" s="262"/>
      <c r="WQU1" s="261" t="s">
        <v>394</v>
      </c>
      <c r="WQV1" s="262"/>
      <c r="WQW1" s="261" t="s">
        <v>394</v>
      </c>
      <c r="WQX1" s="262"/>
      <c r="WQY1" s="261" t="s">
        <v>394</v>
      </c>
      <c r="WQZ1" s="262"/>
      <c r="WRA1" s="261" t="s">
        <v>394</v>
      </c>
      <c r="WRB1" s="262"/>
      <c r="WRC1" s="261" t="s">
        <v>394</v>
      </c>
      <c r="WRD1" s="262"/>
      <c r="WRE1" s="261" t="s">
        <v>394</v>
      </c>
      <c r="WRF1" s="262"/>
      <c r="WRG1" s="261" t="s">
        <v>394</v>
      </c>
      <c r="WRH1" s="262"/>
      <c r="WRI1" s="261" t="s">
        <v>394</v>
      </c>
      <c r="WRJ1" s="262"/>
      <c r="WRK1" s="261" t="s">
        <v>394</v>
      </c>
      <c r="WRL1" s="262"/>
      <c r="WRM1" s="261" t="s">
        <v>394</v>
      </c>
      <c r="WRN1" s="262"/>
      <c r="WRO1" s="261" t="s">
        <v>394</v>
      </c>
      <c r="WRP1" s="262"/>
      <c r="WRQ1" s="261" t="s">
        <v>394</v>
      </c>
      <c r="WRR1" s="262"/>
      <c r="WRS1" s="261" t="s">
        <v>394</v>
      </c>
      <c r="WRT1" s="262"/>
      <c r="WRU1" s="261" t="s">
        <v>394</v>
      </c>
      <c r="WRV1" s="262"/>
      <c r="WRW1" s="261" t="s">
        <v>394</v>
      </c>
      <c r="WRX1" s="262"/>
      <c r="WRY1" s="261" t="s">
        <v>394</v>
      </c>
      <c r="WRZ1" s="262"/>
      <c r="WSA1" s="261" t="s">
        <v>394</v>
      </c>
      <c r="WSB1" s="262"/>
      <c r="WSC1" s="261" t="s">
        <v>394</v>
      </c>
      <c r="WSD1" s="262"/>
      <c r="WSE1" s="261" t="s">
        <v>394</v>
      </c>
      <c r="WSF1" s="262"/>
      <c r="WSG1" s="261" t="s">
        <v>394</v>
      </c>
      <c r="WSH1" s="262"/>
      <c r="WSI1" s="261" t="s">
        <v>394</v>
      </c>
      <c r="WSJ1" s="262"/>
      <c r="WSK1" s="261" t="s">
        <v>394</v>
      </c>
      <c r="WSL1" s="262"/>
      <c r="WSM1" s="261" t="s">
        <v>394</v>
      </c>
      <c r="WSN1" s="262"/>
      <c r="WSO1" s="261" t="s">
        <v>394</v>
      </c>
      <c r="WSP1" s="262"/>
      <c r="WSQ1" s="261" t="s">
        <v>394</v>
      </c>
      <c r="WSR1" s="262"/>
      <c r="WSS1" s="261" t="s">
        <v>394</v>
      </c>
      <c r="WST1" s="262"/>
      <c r="WSU1" s="261" t="s">
        <v>394</v>
      </c>
      <c r="WSV1" s="262"/>
      <c r="WSW1" s="261" t="s">
        <v>394</v>
      </c>
      <c r="WSX1" s="262"/>
      <c r="WSY1" s="261" t="s">
        <v>394</v>
      </c>
      <c r="WSZ1" s="262"/>
      <c r="WTA1" s="261" t="s">
        <v>394</v>
      </c>
      <c r="WTB1" s="262"/>
      <c r="WTC1" s="261" t="s">
        <v>394</v>
      </c>
      <c r="WTD1" s="262"/>
      <c r="WTE1" s="261" t="s">
        <v>394</v>
      </c>
      <c r="WTF1" s="262"/>
      <c r="WTG1" s="261" t="s">
        <v>394</v>
      </c>
      <c r="WTH1" s="262"/>
      <c r="WTI1" s="261" t="s">
        <v>394</v>
      </c>
      <c r="WTJ1" s="262"/>
      <c r="WTK1" s="261" t="s">
        <v>394</v>
      </c>
      <c r="WTL1" s="262"/>
      <c r="WTM1" s="261" t="s">
        <v>394</v>
      </c>
      <c r="WTN1" s="262"/>
      <c r="WTO1" s="261" t="s">
        <v>394</v>
      </c>
      <c r="WTP1" s="262"/>
      <c r="WTQ1" s="261" t="s">
        <v>394</v>
      </c>
      <c r="WTR1" s="262"/>
      <c r="WTS1" s="261" t="s">
        <v>394</v>
      </c>
      <c r="WTT1" s="262"/>
      <c r="WTU1" s="261" t="s">
        <v>394</v>
      </c>
      <c r="WTV1" s="262"/>
      <c r="WTW1" s="261" t="s">
        <v>394</v>
      </c>
      <c r="WTX1" s="262"/>
      <c r="WTY1" s="261" t="s">
        <v>394</v>
      </c>
      <c r="WTZ1" s="262"/>
      <c r="WUA1" s="261" t="s">
        <v>394</v>
      </c>
      <c r="WUB1" s="262"/>
      <c r="WUC1" s="261" t="s">
        <v>394</v>
      </c>
      <c r="WUD1" s="262"/>
      <c r="WUE1" s="261" t="s">
        <v>394</v>
      </c>
      <c r="WUF1" s="262"/>
      <c r="WUG1" s="261" t="s">
        <v>394</v>
      </c>
      <c r="WUH1" s="262"/>
      <c r="WUI1" s="261" t="s">
        <v>394</v>
      </c>
      <c r="WUJ1" s="262"/>
      <c r="WUK1" s="261" t="s">
        <v>394</v>
      </c>
      <c r="WUL1" s="262"/>
      <c r="WUM1" s="261" t="s">
        <v>394</v>
      </c>
      <c r="WUN1" s="262"/>
      <c r="WUO1" s="261" t="s">
        <v>394</v>
      </c>
      <c r="WUP1" s="262"/>
      <c r="WUQ1" s="261" t="s">
        <v>394</v>
      </c>
      <c r="WUR1" s="262"/>
      <c r="WUS1" s="261" t="s">
        <v>394</v>
      </c>
      <c r="WUT1" s="262"/>
      <c r="WUU1" s="261" t="s">
        <v>394</v>
      </c>
      <c r="WUV1" s="262"/>
      <c r="WUW1" s="261" t="s">
        <v>394</v>
      </c>
      <c r="WUX1" s="262"/>
      <c r="WUY1" s="261" t="s">
        <v>394</v>
      </c>
      <c r="WUZ1" s="262"/>
      <c r="WVA1" s="261" t="s">
        <v>394</v>
      </c>
      <c r="WVB1" s="262"/>
      <c r="WVC1" s="261" t="s">
        <v>394</v>
      </c>
      <c r="WVD1" s="262"/>
      <c r="WVE1" s="261" t="s">
        <v>394</v>
      </c>
      <c r="WVF1" s="262"/>
      <c r="WVG1" s="261" t="s">
        <v>394</v>
      </c>
      <c r="WVH1" s="262"/>
      <c r="WVI1" s="261" t="s">
        <v>394</v>
      </c>
      <c r="WVJ1" s="262"/>
      <c r="WVK1" s="261" t="s">
        <v>394</v>
      </c>
      <c r="WVL1" s="262"/>
      <c r="WVM1" s="261" t="s">
        <v>394</v>
      </c>
      <c r="WVN1" s="262"/>
      <c r="WVO1" s="261" t="s">
        <v>394</v>
      </c>
      <c r="WVP1" s="262"/>
      <c r="WVQ1" s="261" t="s">
        <v>394</v>
      </c>
      <c r="WVR1" s="262"/>
      <c r="WVS1" s="261" t="s">
        <v>394</v>
      </c>
      <c r="WVT1" s="262"/>
      <c r="WVU1" s="261" t="s">
        <v>394</v>
      </c>
      <c r="WVV1" s="262"/>
      <c r="WVW1" s="261" t="s">
        <v>394</v>
      </c>
      <c r="WVX1" s="262"/>
      <c r="WVY1" s="261" t="s">
        <v>394</v>
      </c>
      <c r="WVZ1" s="262"/>
      <c r="WWA1" s="261" t="s">
        <v>394</v>
      </c>
      <c r="WWB1" s="262"/>
      <c r="WWC1" s="261" t="s">
        <v>394</v>
      </c>
      <c r="WWD1" s="262"/>
      <c r="WWE1" s="261" t="s">
        <v>394</v>
      </c>
      <c r="WWF1" s="262"/>
      <c r="WWG1" s="261" t="s">
        <v>394</v>
      </c>
      <c r="WWH1" s="262"/>
      <c r="WWI1" s="261" t="s">
        <v>394</v>
      </c>
      <c r="WWJ1" s="262"/>
      <c r="WWK1" s="261" t="s">
        <v>394</v>
      </c>
      <c r="WWL1" s="262"/>
      <c r="WWM1" s="261" t="s">
        <v>394</v>
      </c>
      <c r="WWN1" s="262"/>
      <c r="WWO1" s="261" t="s">
        <v>394</v>
      </c>
      <c r="WWP1" s="262"/>
      <c r="WWQ1" s="261" t="s">
        <v>394</v>
      </c>
      <c r="WWR1" s="262"/>
      <c r="WWS1" s="261" t="s">
        <v>394</v>
      </c>
      <c r="WWT1" s="262"/>
      <c r="WWU1" s="261" t="s">
        <v>394</v>
      </c>
      <c r="WWV1" s="262"/>
      <c r="WWW1" s="261" t="s">
        <v>394</v>
      </c>
      <c r="WWX1" s="262"/>
      <c r="WWY1" s="261" t="s">
        <v>394</v>
      </c>
      <c r="WWZ1" s="262"/>
      <c r="WXA1" s="261" t="s">
        <v>394</v>
      </c>
      <c r="WXB1" s="262"/>
      <c r="WXC1" s="261" t="s">
        <v>394</v>
      </c>
      <c r="WXD1" s="262"/>
      <c r="WXE1" s="261" t="s">
        <v>394</v>
      </c>
      <c r="WXF1" s="262"/>
      <c r="WXG1" s="261" t="s">
        <v>394</v>
      </c>
      <c r="WXH1" s="262"/>
      <c r="WXI1" s="261" t="s">
        <v>394</v>
      </c>
      <c r="WXJ1" s="262"/>
      <c r="WXK1" s="261" t="s">
        <v>394</v>
      </c>
      <c r="WXL1" s="262"/>
      <c r="WXM1" s="261" t="s">
        <v>394</v>
      </c>
      <c r="WXN1" s="262"/>
      <c r="WXO1" s="261" t="s">
        <v>394</v>
      </c>
      <c r="WXP1" s="262"/>
      <c r="WXQ1" s="261" t="s">
        <v>394</v>
      </c>
      <c r="WXR1" s="262"/>
      <c r="WXS1" s="261" t="s">
        <v>394</v>
      </c>
      <c r="WXT1" s="262"/>
      <c r="WXU1" s="261" t="s">
        <v>394</v>
      </c>
      <c r="WXV1" s="262"/>
      <c r="WXW1" s="261" t="s">
        <v>394</v>
      </c>
      <c r="WXX1" s="262"/>
      <c r="WXY1" s="261" t="s">
        <v>394</v>
      </c>
      <c r="WXZ1" s="262"/>
      <c r="WYA1" s="261" t="s">
        <v>394</v>
      </c>
      <c r="WYB1" s="262"/>
      <c r="WYC1" s="261" t="s">
        <v>394</v>
      </c>
      <c r="WYD1" s="262"/>
      <c r="WYE1" s="261" t="s">
        <v>394</v>
      </c>
      <c r="WYF1" s="262"/>
      <c r="WYG1" s="261" t="s">
        <v>394</v>
      </c>
      <c r="WYH1" s="262"/>
      <c r="WYI1" s="261" t="s">
        <v>394</v>
      </c>
      <c r="WYJ1" s="262"/>
      <c r="WYK1" s="261" t="s">
        <v>394</v>
      </c>
      <c r="WYL1" s="262"/>
      <c r="WYM1" s="261" t="s">
        <v>394</v>
      </c>
      <c r="WYN1" s="262"/>
      <c r="WYO1" s="261" t="s">
        <v>394</v>
      </c>
      <c r="WYP1" s="262"/>
      <c r="WYQ1" s="261" t="s">
        <v>394</v>
      </c>
      <c r="WYR1" s="262"/>
      <c r="WYS1" s="261" t="s">
        <v>394</v>
      </c>
      <c r="WYT1" s="262"/>
      <c r="WYU1" s="261" t="s">
        <v>394</v>
      </c>
      <c r="WYV1" s="262"/>
      <c r="WYW1" s="261" t="s">
        <v>394</v>
      </c>
      <c r="WYX1" s="262"/>
      <c r="WYY1" s="261" t="s">
        <v>394</v>
      </c>
      <c r="WYZ1" s="262"/>
      <c r="WZA1" s="261" t="s">
        <v>394</v>
      </c>
      <c r="WZB1" s="262"/>
      <c r="WZC1" s="261" t="s">
        <v>394</v>
      </c>
      <c r="WZD1" s="262"/>
      <c r="WZE1" s="261" t="s">
        <v>394</v>
      </c>
      <c r="WZF1" s="262"/>
      <c r="WZG1" s="261" t="s">
        <v>394</v>
      </c>
      <c r="WZH1" s="262"/>
      <c r="WZI1" s="261" t="s">
        <v>394</v>
      </c>
      <c r="WZJ1" s="262"/>
      <c r="WZK1" s="261" t="s">
        <v>394</v>
      </c>
      <c r="WZL1" s="262"/>
      <c r="WZM1" s="261" t="s">
        <v>394</v>
      </c>
      <c r="WZN1" s="262"/>
      <c r="WZO1" s="261" t="s">
        <v>394</v>
      </c>
      <c r="WZP1" s="262"/>
      <c r="WZQ1" s="261" t="s">
        <v>394</v>
      </c>
      <c r="WZR1" s="262"/>
      <c r="WZS1" s="261" t="s">
        <v>394</v>
      </c>
      <c r="WZT1" s="262"/>
      <c r="WZU1" s="261" t="s">
        <v>394</v>
      </c>
      <c r="WZV1" s="262"/>
      <c r="WZW1" s="261" t="s">
        <v>394</v>
      </c>
      <c r="WZX1" s="262"/>
      <c r="WZY1" s="261" t="s">
        <v>394</v>
      </c>
      <c r="WZZ1" s="262"/>
      <c r="XAA1" s="261" t="s">
        <v>394</v>
      </c>
      <c r="XAB1" s="262"/>
      <c r="XAC1" s="261" t="s">
        <v>394</v>
      </c>
      <c r="XAD1" s="262"/>
      <c r="XAE1" s="261" t="s">
        <v>394</v>
      </c>
      <c r="XAF1" s="262"/>
      <c r="XAG1" s="261" t="s">
        <v>394</v>
      </c>
      <c r="XAH1" s="262"/>
      <c r="XAI1" s="261" t="s">
        <v>394</v>
      </c>
      <c r="XAJ1" s="262"/>
      <c r="XAK1" s="261" t="s">
        <v>394</v>
      </c>
      <c r="XAL1" s="262"/>
      <c r="XAM1" s="261" t="s">
        <v>394</v>
      </c>
      <c r="XAN1" s="262"/>
      <c r="XAO1" s="261" t="s">
        <v>394</v>
      </c>
      <c r="XAP1" s="262"/>
      <c r="XAQ1" s="261" t="s">
        <v>394</v>
      </c>
      <c r="XAR1" s="262"/>
      <c r="XAS1" s="261" t="s">
        <v>394</v>
      </c>
      <c r="XAT1" s="262"/>
      <c r="XAU1" s="261" t="s">
        <v>394</v>
      </c>
      <c r="XAV1" s="262"/>
      <c r="XAW1" s="261" t="s">
        <v>394</v>
      </c>
      <c r="XAX1" s="262"/>
      <c r="XAY1" s="261" t="s">
        <v>394</v>
      </c>
      <c r="XAZ1" s="262"/>
      <c r="XBA1" s="261" t="s">
        <v>394</v>
      </c>
      <c r="XBB1" s="262"/>
      <c r="XBC1" s="261" t="s">
        <v>394</v>
      </c>
      <c r="XBD1" s="262"/>
      <c r="XBE1" s="261" t="s">
        <v>394</v>
      </c>
      <c r="XBF1" s="262"/>
      <c r="XBG1" s="261" t="s">
        <v>394</v>
      </c>
      <c r="XBH1" s="262"/>
      <c r="XBI1" s="261" t="s">
        <v>394</v>
      </c>
      <c r="XBJ1" s="262"/>
      <c r="XBK1" s="261" t="s">
        <v>394</v>
      </c>
      <c r="XBL1" s="262"/>
      <c r="XBM1" s="261" t="s">
        <v>394</v>
      </c>
      <c r="XBN1" s="262"/>
      <c r="XBO1" s="261" t="s">
        <v>394</v>
      </c>
      <c r="XBP1" s="262"/>
      <c r="XBQ1" s="261" t="s">
        <v>394</v>
      </c>
      <c r="XBR1" s="262"/>
      <c r="XBS1" s="261" t="s">
        <v>394</v>
      </c>
      <c r="XBT1" s="262"/>
      <c r="XBU1" s="261" t="s">
        <v>394</v>
      </c>
      <c r="XBV1" s="262"/>
      <c r="XBW1" s="261" t="s">
        <v>394</v>
      </c>
      <c r="XBX1" s="262"/>
      <c r="XBY1" s="261" t="s">
        <v>394</v>
      </c>
      <c r="XBZ1" s="262"/>
      <c r="XCA1" s="261" t="s">
        <v>394</v>
      </c>
      <c r="XCB1" s="262"/>
      <c r="XCC1" s="261" t="s">
        <v>394</v>
      </c>
      <c r="XCD1" s="262"/>
      <c r="XCE1" s="261" t="s">
        <v>394</v>
      </c>
      <c r="XCF1" s="262"/>
      <c r="XCG1" s="261" t="s">
        <v>394</v>
      </c>
      <c r="XCH1" s="262"/>
      <c r="XCI1" s="261" t="s">
        <v>394</v>
      </c>
      <c r="XCJ1" s="262"/>
      <c r="XCK1" s="261" t="s">
        <v>394</v>
      </c>
      <c r="XCL1" s="262"/>
      <c r="XCM1" s="261" t="s">
        <v>394</v>
      </c>
      <c r="XCN1" s="262"/>
      <c r="XCO1" s="261" t="s">
        <v>394</v>
      </c>
      <c r="XCP1" s="262"/>
      <c r="XCQ1" s="261" t="s">
        <v>394</v>
      </c>
      <c r="XCR1" s="262"/>
      <c r="XCS1" s="261" t="s">
        <v>394</v>
      </c>
      <c r="XCT1" s="262"/>
      <c r="XCU1" s="261" t="s">
        <v>394</v>
      </c>
      <c r="XCV1" s="262"/>
      <c r="XCW1" s="261" t="s">
        <v>394</v>
      </c>
      <c r="XCX1" s="262"/>
      <c r="XCY1" s="261" t="s">
        <v>394</v>
      </c>
      <c r="XCZ1" s="262"/>
      <c r="XDA1" s="261" t="s">
        <v>394</v>
      </c>
      <c r="XDB1" s="262"/>
      <c r="XDC1" s="261" t="s">
        <v>394</v>
      </c>
      <c r="XDD1" s="262"/>
      <c r="XDE1" s="261" t="s">
        <v>394</v>
      </c>
      <c r="XDF1" s="262"/>
      <c r="XDG1" s="261" t="s">
        <v>394</v>
      </c>
      <c r="XDH1" s="262"/>
      <c r="XDI1" s="261" t="s">
        <v>394</v>
      </c>
      <c r="XDJ1" s="262"/>
      <c r="XDK1" s="261" t="s">
        <v>394</v>
      </c>
      <c r="XDL1" s="262"/>
      <c r="XDM1" s="261" t="s">
        <v>394</v>
      </c>
      <c r="XDN1" s="262"/>
      <c r="XDO1" s="261" t="s">
        <v>394</v>
      </c>
      <c r="XDP1" s="262"/>
      <c r="XDQ1" s="261" t="s">
        <v>394</v>
      </c>
      <c r="XDR1" s="262"/>
      <c r="XDS1" s="261" t="s">
        <v>394</v>
      </c>
      <c r="XDT1" s="262"/>
      <c r="XDU1" s="261" t="s">
        <v>394</v>
      </c>
      <c r="XDV1" s="262"/>
      <c r="XDW1" s="261" t="s">
        <v>394</v>
      </c>
      <c r="XDX1" s="262"/>
      <c r="XDY1" s="261" t="s">
        <v>394</v>
      </c>
      <c r="XDZ1" s="262"/>
      <c r="XEA1" s="261" t="s">
        <v>394</v>
      </c>
      <c r="XEB1" s="262"/>
      <c r="XEC1" s="261" t="s">
        <v>394</v>
      </c>
      <c r="XED1" s="262"/>
      <c r="XEE1" s="261" t="s">
        <v>394</v>
      </c>
      <c r="XEF1" s="262"/>
      <c r="XEG1" s="261" t="s">
        <v>394</v>
      </c>
      <c r="XEH1" s="262"/>
      <c r="XEI1" s="261" t="s">
        <v>394</v>
      </c>
      <c r="XEJ1" s="262"/>
      <c r="XEK1" s="261" t="s">
        <v>394</v>
      </c>
      <c r="XEL1" s="262"/>
      <c r="XEM1" s="261" t="s">
        <v>394</v>
      </c>
      <c r="XEN1" s="262"/>
      <c r="XEO1" s="261" t="s">
        <v>394</v>
      </c>
      <c r="XEP1" s="262"/>
      <c r="XEQ1" s="261" t="s">
        <v>394</v>
      </c>
      <c r="XER1" s="262"/>
      <c r="XES1" s="261" t="s">
        <v>394</v>
      </c>
      <c r="XET1" s="262"/>
      <c r="XEU1" s="261" t="s">
        <v>394</v>
      </c>
      <c r="XEV1" s="262"/>
      <c r="XEW1" s="261" t="s">
        <v>394</v>
      </c>
      <c r="XEX1" s="262"/>
      <c r="XEY1" s="261" t="s">
        <v>394</v>
      </c>
      <c r="XEZ1" s="262"/>
      <c r="XFA1" s="261" t="s">
        <v>394</v>
      </c>
      <c r="XFB1" s="262"/>
      <c r="XFC1" s="261" t="s">
        <v>394</v>
      </c>
      <c r="XFD1" s="262"/>
    </row>
    <row r="2" spans="1:16384" ht="14.25" customHeight="1">
      <c r="A2" s="257"/>
      <c r="B2" s="257"/>
      <c r="C2" s="257"/>
      <c r="D2" s="257"/>
      <c r="E2" s="257"/>
      <c r="F2" s="257"/>
      <c r="G2" s="257"/>
      <c r="H2" s="257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1"/>
      <c r="T2" s="161"/>
      <c r="U2" s="160"/>
      <c r="V2" s="161"/>
      <c r="W2" s="160"/>
      <c r="X2" s="161"/>
      <c r="Y2" s="160"/>
      <c r="Z2" s="161"/>
      <c r="AA2" s="160"/>
      <c r="AB2" s="161"/>
      <c r="AC2" s="160"/>
      <c r="AD2" s="161"/>
      <c r="AE2" s="160"/>
      <c r="AF2" s="161"/>
      <c r="AG2" s="160"/>
      <c r="AH2" s="161"/>
      <c r="AI2" s="160"/>
      <c r="AJ2" s="161"/>
      <c r="AK2" s="160"/>
      <c r="AL2" s="161"/>
      <c r="AM2" s="160"/>
      <c r="AN2" s="161"/>
      <c r="AO2" s="160"/>
      <c r="AP2" s="161"/>
      <c r="AQ2" s="160"/>
      <c r="AR2" s="161"/>
      <c r="AS2" s="160"/>
      <c r="AT2" s="161"/>
      <c r="AU2" s="160"/>
      <c r="AV2" s="161"/>
      <c r="AW2" s="160"/>
      <c r="AX2" s="161"/>
      <c r="AY2" s="160"/>
      <c r="AZ2" s="161"/>
      <c r="BA2" s="160"/>
      <c r="BB2" s="161"/>
      <c r="BC2" s="160"/>
      <c r="BD2" s="161"/>
      <c r="BE2" s="160"/>
      <c r="BF2" s="161"/>
      <c r="BG2" s="160"/>
      <c r="BH2" s="161"/>
      <c r="BI2" s="160"/>
      <c r="BJ2" s="161"/>
      <c r="BK2" s="160"/>
      <c r="BL2" s="161"/>
      <c r="BM2" s="160"/>
      <c r="BN2" s="161"/>
      <c r="BO2" s="160"/>
      <c r="BP2" s="161"/>
      <c r="BQ2" s="160"/>
      <c r="BR2" s="161"/>
      <c r="BS2" s="160"/>
      <c r="BT2" s="161"/>
      <c r="BU2" s="160"/>
      <c r="BV2" s="161"/>
      <c r="BW2" s="160"/>
      <c r="BX2" s="161"/>
      <c r="BY2" s="160"/>
      <c r="BZ2" s="161"/>
      <c r="CA2" s="160"/>
      <c r="CB2" s="161"/>
      <c r="CC2" s="160"/>
      <c r="CD2" s="161"/>
      <c r="CE2" s="160"/>
      <c r="CF2" s="161"/>
      <c r="CG2" s="160"/>
      <c r="CH2" s="161"/>
      <c r="CI2" s="160"/>
      <c r="CJ2" s="161"/>
      <c r="CK2" s="160"/>
      <c r="CL2" s="161"/>
      <c r="CM2" s="160"/>
      <c r="CN2" s="161"/>
      <c r="CO2" s="160"/>
      <c r="CP2" s="161"/>
      <c r="CQ2" s="160"/>
      <c r="CR2" s="161"/>
      <c r="CS2" s="160"/>
      <c r="CT2" s="161"/>
      <c r="CU2" s="160"/>
      <c r="CV2" s="161"/>
      <c r="CW2" s="160"/>
      <c r="CX2" s="161"/>
      <c r="CY2" s="160"/>
      <c r="CZ2" s="161"/>
      <c r="DA2" s="160"/>
      <c r="DB2" s="161"/>
      <c r="DC2" s="160"/>
      <c r="DD2" s="161"/>
      <c r="DE2" s="160"/>
      <c r="DF2" s="161"/>
      <c r="DG2" s="160"/>
      <c r="DH2" s="161"/>
      <c r="DI2" s="160"/>
      <c r="DJ2" s="161"/>
      <c r="DK2" s="160"/>
      <c r="DL2" s="161"/>
      <c r="DM2" s="160"/>
      <c r="DN2" s="161"/>
      <c r="DO2" s="160"/>
      <c r="DP2" s="161"/>
      <c r="DQ2" s="160"/>
      <c r="DR2" s="161"/>
      <c r="DS2" s="160"/>
      <c r="DT2" s="161"/>
      <c r="DU2" s="160"/>
      <c r="DV2" s="161"/>
      <c r="DW2" s="160"/>
      <c r="DX2" s="161"/>
      <c r="DY2" s="160"/>
      <c r="DZ2" s="161"/>
      <c r="EA2" s="160"/>
      <c r="EB2" s="161"/>
      <c r="EC2" s="160"/>
      <c r="ED2" s="161"/>
      <c r="EE2" s="160"/>
      <c r="EF2" s="161"/>
      <c r="EG2" s="160"/>
      <c r="EH2" s="161"/>
      <c r="EI2" s="160"/>
      <c r="EJ2" s="161"/>
      <c r="EK2" s="160"/>
      <c r="EL2" s="161"/>
      <c r="EM2" s="160"/>
      <c r="EN2" s="161"/>
      <c r="EO2" s="160"/>
      <c r="EP2" s="161"/>
      <c r="EQ2" s="160"/>
      <c r="ER2" s="161"/>
      <c r="ES2" s="160"/>
      <c r="ET2" s="161"/>
      <c r="EU2" s="160"/>
      <c r="EV2" s="161"/>
      <c r="EW2" s="160"/>
      <c r="EX2" s="161"/>
      <c r="EY2" s="160"/>
      <c r="EZ2" s="161"/>
      <c r="FA2" s="160"/>
      <c r="FB2" s="161"/>
      <c r="FC2" s="160"/>
      <c r="FD2" s="161"/>
      <c r="FE2" s="160"/>
      <c r="FF2" s="161"/>
      <c r="FG2" s="160"/>
      <c r="FH2" s="161"/>
      <c r="FI2" s="160"/>
      <c r="FJ2" s="161"/>
      <c r="FK2" s="160"/>
      <c r="FL2" s="161"/>
      <c r="FM2" s="160"/>
      <c r="FN2" s="161"/>
      <c r="FO2" s="160"/>
      <c r="FP2" s="161"/>
      <c r="FQ2" s="160"/>
      <c r="FR2" s="161"/>
      <c r="FS2" s="160"/>
      <c r="FT2" s="161"/>
      <c r="FU2" s="160"/>
      <c r="FV2" s="161"/>
      <c r="FW2" s="160"/>
      <c r="FX2" s="161"/>
      <c r="FY2" s="160"/>
      <c r="FZ2" s="161"/>
      <c r="GA2" s="160"/>
      <c r="GB2" s="161"/>
      <c r="GC2" s="160"/>
      <c r="GD2" s="161"/>
      <c r="GE2" s="160"/>
      <c r="GF2" s="161"/>
      <c r="GG2" s="160"/>
      <c r="GH2" s="161"/>
      <c r="GI2" s="160"/>
      <c r="GJ2" s="161"/>
      <c r="GK2" s="160"/>
      <c r="GL2" s="161"/>
      <c r="GM2" s="160"/>
      <c r="GN2" s="161"/>
      <c r="GO2" s="160"/>
      <c r="GP2" s="161"/>
      <c r="GQ2" s="160"/>
      <c r="GR2" s="161"/>
      <c r="GS2" s="160"/>
      <c r="GT2" s="161"/>
      <c r="GU2" s="160"/>
      <c r="GV2" s="161"/>
      <c r="GW2" s="160"/>
      <c r="GX2" s="161"/>
      <c r="GY2" s="160"/>
      <c r="GZ2" s="161"/>
      <c r="HA2" s="160"/>
      <c r="HB2" s="161"/>
      <c r="HC2" s="160"/>
      <c r="HD2" s="161"/>
      <c r="HE2" s="160"/>
      <c r="HF2" s="161"/>
      <c r="HG2" s="160"/>
      <c r="HH2" s="161"/>
      <c r="HI2" s="160"/>
      <c r="HJ2" s="161"/>
      <c r="HK2" s="160"/>
      <c r="HL2" s="161"/>
      <c r="HM2" s="160"/>
      <c r="HN2" s="161"/>
      <c r="HO2" s="160"/>
      <c r="HP2" s="161"/>
      <c r="HQ2" s="160"/>
      <c r="HR2" s="161"/>
      <c r="HS2" s="160"/>
      <c r="HT2" s="161"/>
      <c r="HU2" s="160"/>
      <c r="HV2" s="161"/>
      <c r="HW2" s="160"/>
      <c r="HX2" s="161"/>
      <c r="HY2" s="160"/>
      <c r="HZ2" s="161"/>
      <c r="IA2" s="160"/>
      <c r="IB2" s="161"/>
      <c r="IC2" s="160"/>
      <c r="ID2" s="161"/>
      <c r="IE2" s="160"/>
      <c r="IF2" s="161"/>
      <c r="IG2" s="160"/>
      <c r="IH2" s="161"/>
      <c r="II2" s="160"/>
      <c r="IJ2" s="161"/>
      <c r="IK2" s="160"/>
      <c r="IL2" s="161"/>
      <c r="IM2" s="160"/>
      <c r="IN2" s="161"/>
      <c r="IO2" s="160"/>
      <c r="IP2" s="161"/>
      <c r="IQ2" s="160"/>
      <c r="IR2" s="161"/>
      <c r="IS2" s="160"/>
      <c r="IT2" s="161"/>
      <c r="IU2" s="160"/>
      <c r="IV2" s="161"/>
      <c r="IW2" s="160"/>
      <c r="IX2" s="161"/>
      <c r="IY2" s="160"/>
      <c r="IZ2" s="161"/>
      <c r="JA2" s="160"/>
      <c r="JB2" s="161"/>
      <c r="JC2" s="160"/>
      <c r="JD2" s="161"/>
      <c r="JE2" s="160"/>
      <c r="JF2" s="161"/>
      <c r="JG2" s="160"/>
      <c r="JH2" s="161"/>
      <c r="JI2" s="160"/>
      <c r="JJ2" s="161"/>
      <c r="JK2" s="160"/>
      <c r="JL2" s="161"/>
      <c r="JM2" s="160"/>
      <c r="JN2" s="161"/>
      <c r="JO2" s="160"/>
      <c r="JP2" s="161"/>
      <c r="JQ2" s="160"/>
      <c r="JR2" s="161"/>
      <c r="JS2" s="160"/>
      <c r="JT2" s="161"/>
      <c r="JU2" s="160"/>
      <c r="JV2" s="161"/>
      <c r="JW2" s="160"/>
      <c r="JX2" s="161"/>
      <c r="JY2" s="160"/>
      <c r="JZ2" s="161"/>
      <c r="KA2" s="160"/>
      <c r="KB2" s="161"/>
      <c r="KC2" s="160"/>
      <c r="KD2" s="161"/>
      <c r="KE2" s="160"/>
      <c r="KF2" s="161"/>
      <c r="KG2" s="160"/>
      <c r="KH2" s="161"/>
      <c r="KI2" s="160"/>
      <c r="KJ2" s="161"/>
      <c r="KK2" s="160"/>
      <c r="KL2" s="161"/>
      <c r="KM2" s="160"/>
      <c r="KN2" s="161"/>
      <c r="KO2" s="160"/>
      <c r="KP2" s="161"/>
      <c r="KQ2" s="160"/>
      <c r="KR2" s="161"/>
      <c r="KS2" s="160"/>
      <c r="KT2" s="161"/>
      <c r="KU2" s="160"/>
      <c r="KV2" s="161"/>
      <c r="KW2" s="160"/>
      <c r="KX2" s="161"/>
      <c r="KY2" s="160"/>
      <c r="KZ2" s="161"/>
      <c r="LA2" s="160"/>
      <c r="LB2" s="161"/>
      <c r="LC2" s="160"/>
      <c r="LD2" s="161"/>
      <c r="LE2" s="160"/>
      <c r="LF2" s="161"/>
      <c r="LG2" s="160"/>
      <c r="LH2" s="161"/>
      <c r="LI2" s="160"/>
      <c r="LJ2" s="161"/>
      <c r="LK2" s="160"/>
      <c r="LL2" s="161"/>
      <c r="LM2" s="160"/>
      <c r="LN2" s="161"/>
      <c r="LO2" s="160"/>
      <c r="LP2" s="161"/>
      <c r="LQ2" s="160"/>
      <c r="LR2" s="161"/>
      <c r="LS2" s="160"/>
      <c r="LT2" s="161"/>
      <c r="LU2" s="160"/>
      <c r="LV2" s="161"/>
      <c r="LW2" s="160"/>
      <c r="LX2" s="161"/>
      <c r="LY2" s="160"/>
      <c r="LZ2" s="161"/>
      <c r="MA2" s="160"/>
      <c r="MB2" s="161"/>
      <c r="MC2" s="160"/>
      <c r="MD2" s="161"/>
      <c r="ME2" s="160"/>
      <c r="MF2" s="161"/>
      <c r="MG2" s="160"/>
      <c r="MH2" s="161"/>
      <c r="MI2" s="160"/>
      <c r="MJ2" s="161"/>
      <c r="MK2" s="160"/>
      <c r="ML2" s="161"/>
      <c r="MM2" s="160"/>
      <c r="MN2" s="161"/>
      <c r="MO2" s="160"/>
      <c r="MP2" s="161"/>
      <c r="MQ2" s="160"/>
      <c r="MR2" s="161"/>
      <c r="MS2" s="160"/>
      <c r="MT2" s="161"/>
      <c r="MU2" s="160"/>
      <c r="MV2" s="161"/>
      <c r="MW2" s="160"/>
      <c r="MX2" s="161"/>
      <c r="MY2" s="160"/>
      <c r="MZ2" s="161"/>
      <c r="NA2" s="160"/>
      <c r="NB2" s="161"/>
      <c r="NC2" s="160"/>
      <c r="ND2" s="161"/>
      <c r="NE2" s="160"/>
      <c r="NF2" s="161"/>
      <c r="NG2" s="160"/>
      <c r="NH2" s="161"/>
      <c r="NI2" s="160"/>
      <c r="NJ2" s="161"/>
      <c r="NK2" s="160"/>
      <c r="NL2" s="161"/>
      <c r="NM2" s="160"/>
      <c r="NN2" s="161"/>
      <c r="NO2" s="160"/>
      <c r="NP2" s="161"/>
      <c r="NQ2" s="160"/>
      <c r="NR2" s="161"/>
      <c r="NS2" s="160"/>
      <c r="NT2" s="161"/>
      <c r="NU2" s="160"/>
      <c r="NV2" s="161"/>
      <c r="NW2" s="160"/>
      <c r="NX2" s="161"/>
      <c r="NY2" s="160"/>
      <c r="NZ2" s="161"/>
      <c r="OA2" s="160"/>
      <c r="OB2" s="161"/>
      <c r="OC2" s="160"/>
      <c r="OD2" s="161"/>
      <c r="OE2" s="160"/>
      <c r="OF2" s="161"/>
      <c r="OG2" s="160"/>
      <c r="OH2" s="161"/>
      <c r="OI2" s="160"/>
      <c r="OJ2" s="161"/>
      <c r="OK2" s="160"/>
      <c r="OL2" s="161"/>
      <c r="OM2" s="160"/>
      <c r="ON2" s="161"/>
      <c r="OO2" s="160"/>
      <c r="OP2" s="161"/>
      <c r="OQ2" s="160"/>
      <c r="OR2" s="161"/>
      <c r="OS2" s="160"/>
      <c r="OT2" s="161"/>
      <c r="OU2" s="160"/>
      <c r="OV2" s="161"/>
      <c r="OW2" s="160"/>
      <c r="OX2" s="161"/>
      <c r="OY2" s="160"/>
      <c r="OZ2" s="161"/>
      <c r="PA2" s="160"/>
      <c r="PB2" s="161"/>
      <c r="PC2" s="160"/>
      <c r="PD2" s="161"/>
      <c r="PE2" s="160"/>
      <c r="PF2" s="161"/>
      <c r="PG2" s="160"/>
      <c r="PH2" s="161"/>
      <c r="PI2" s="160"/>
      <c r="PJ2" s="161"/>
      <c r="PK2" s="160"/>
      <c r="PL2" s="161"/>
      <c r="PM2" s="160"/>
      <c r="PN2" s="161"/>
      <c r="PO2" s="160"/>
      <c r="PP2" s="161"/>
      <c r="PQ2" s="160"/>
      <c r="PR2" s="161"/>
      <c r="PS2" s="160"/>
      <c r="PT2" s="161"/>
      <c r="PU2" s="160"/>
      <c r="PV2" s="161"/>
      <c r="PW2" s="160"/>
      <c r="PX2" s="161"/>
      <c r="PY2" s="160"/>
      <c r="PZ2" s="161"/>
      <c r="QA2" s="160"/>
      <c r="QB2" s="161"/>
      <c r="QC2" s="160"/>
      <c r="QD2" s="161"/>
      <c r="QE2" s="160"/>
      <c r="QF2" s="161"/>
      <c r="QG2" s="160"/>
      <c r="QH2" s="161"/>
      <c r="QI2" s="160"/>
      <c r="QJ2" s="161"/>
      <c r="QK2" s="160"/>
      <c r="QL2" s="161"/>
      <c r="QM2" s="160"/>
      <c r="QN2" s="161"/>
      <c r="QO2" s="160"/>
      <c r="QP2" s="161"/>
      <c r="QQ2" s="160"/>
      <c r="QR2" s="161"/>
      <c r="QS2" s="160"/>
      <c r="QT2" s="161"/>
      <c r="QU2" s="160"/>
      <c r="QV2" s="161"/>
      <c r="QW2" s="160"/>
      <c r="QX2" s="161"/>
      <c r="QY2" s="160"/>
      <c r="QZ2" s="161"/>
      <c r="RA2" s="160"/>
      <c r="RB2" s="161"/>
      <c r="RC2" s="160"/>
      <c r="RD2" s="161"/>
      <c r="RE2" s="160"/>
      <c r="RF2" s="161"/>
      <c r="RG2" s="160"/>
      <c r="RH2" s="161"/>
      <c r="RI2" s="160"/>
      <c r="RJ2" s="161"/>
      <c r="RK2" s="160"/>
      <c r="RL2" s="161"/>
      <c r="RM2" s="160"/>
      <c r="RN2" s="161"/>
      <c r="RO2" s="160"/>
      <c r="RP2" s="161"/>
      <c r="RQ2" s="160"/>
      <c r="RR2" s="161"/>
      <c r="RS2" s="160"/>
      <c r="RT2" s="161"/>
      <c r="RU2" s="160"/>
      <c r="RV2" s="161"/>
      <c r="RW2" s="160"/>
      <c r="RX2" s="161"/>
      <c r="RY2" s="160"/>
      <c r="RZ2" s="161"/>
      <c r="SA2" s="160"/>
      <c r="SB2" s="161"/>
      <c r="SC2" s="160"/>
      <c r="SD2" s="161"/>
      <c r="SE2" s="160"/>
      <c r="SF2" s="161"/>
      <c r="SG2" s="160"/>
      <c r="SH2" s="161"/>
      <c r="SI2" s="160"/>
      <c r="SJ2" s="161"/>
      <c r="SK2" s="160"/>
      <c r="SL2" s="161"/>
      <c r="SM2" s="160"/>
      <c r="SN2" s="161"/>
      <c r="SO2" s="160"/>
      <c r="SP2" s="161"/>
      <c r="SQ2" s="160"/>
      <c r="SR2" s="161"/>
      <c r="SS2" s="160"/>
      <c r="ST2" s="161"/>
      <c r="SU2" s="160"/>
      <c r="SV2" s="161"/>
      <c r="SW2" s="160"/>
      <c r="SX2" s="161"/>
      <c r="SY2" s="160"/>
      <c r="SZ2" s="161"/>
      <c r="TA2" s="160"/>
      <c r="TB2" s="161"/>
      <c r="TC2" s="160"/>
      <c r="TD2" s="161"/>
      <c r="TE2" s="160"/>
      <c r="TF2" s="161"/>
      <c r="TG2" s="160"/>
      <c r="TH2" s="161"/>
      <c r="TI2" s="160"/>
      <c r="TJ2" s="161"/>
      <c r="TK2" s="160"/>
      <c r="TL2" s="161"/>
      <c r="TM2" s="160"/>
      <c r="TN2" s="161"/>
      <c r="TO2" s="160"/>
      <c r="TP2" s="161"/>
      <c r="TQ2" s="160"/>
      <c r="TR2" s="161"/>
      <c r="TS2" s="160"/>
      <c r="TT2" s="161"/>
      <c r="TU2" s="160"/>
      <c r="TV2" s="161"/>
      <c r="TW2" s="160"/>
      <c r="TX2" s="161"/>
      <c r="TY2" s="160"/>
      <c r="TZ2" s="161"/>
      <c r="UA2" s="160"/>
      <c r="UB2" s="161"/>
      <c r="UC2" s="160"/>
      <c r="UD2" s="161"/>
      <c r="UE2" s="160"/>
      <c r="UF2" s="161"/>
      <c r="UG2" s="160"/>
      <c r="UH2" s="161"/>
      <c r="UI2" s="160"/>
      <c r="UJ2" s="161"/>
      <c r="UK2" s="160"/>
      <c r="UL2" s="161"/>
      <c r="UM2" s="160"/>
      <c r="UN2" s="161"/>
      <c r="UO2" s="160"/>
      <c r="UP2" s="161"/>
      <c r="UQ2" s="160"/>
      <c r="UR2" s="161"/>
      <c r="US2" s="160"/>
      <c r="UT2" s="161"/>
      <c r="UU2" s="160"/>
      <c r="UV2" s="161"/>
      <c r="UW2" s="160"/>
      <c r="UX2" s="161"/>
      <c r="UY2" s="160"/>
      <c r="UZ2" s="161"/>
      <c r="VA2" s="160"/>
      <c r="VB2" s="161"/>
      <c r="VC2" s="160"/>
      <c r="VD2" s="161"/>
      <c r="VE2" s="160"/>
      <c r="VF2" s="161"/>
      <c r="VG2" s="160"/>
      <c r="VH2" s="161"/>
      <c r="VI2" s="160"/>
      <c r="VJ2" s="161"/>
      <c r="VK2" s="160"/>
      <c r="VL2" s="161"/>
      <c r="VM2" s="160"/>
      <c r="VN2" s="161"/>
      <c r="VO2" s="160"/>
      <c r="VP2" s="161"/>
      <c r="VQ2" s="160"/>
      <c r="VR2" s="161"/>
      <c r="VS2" s="160"/>
      <c r="VT2" s="161"/>
      <c r="VU2" s="160"/>
      <c r="VV2" s="161"/>
      <c r="VW2" s="160"/>
      <c r="VX2" s="161"/>
      <c r="VY2" s="160"/>
      <c r="VZ2" s="161"/>
      <c r="WA2" s="160"/>
      <c r="WB2" s="161"/>
      <c r="WC2" s="160"/>
      <c r="WD2" s="161"/>
      <c r="WE2" s="160"/>
      <c r="WF2" s="161"/>
      <c r="WG2" s="160"/>
      <c r="WH2" s="161"/>
      <c r="WI2" s="160"/>
      <c r="WJ2" s="161"/>
      <c r="WK2" s="160"/>
      <c r="WL2" s="161"/>
      <c r="WM2" s="160"/>
      <c r="WN2" s="161"/>
      <c r="WO2" s="160"/>
      <c r="WP2" s="161"/>
      <c r="WQ2" s="160"/>
      <c r="WR2" s="161"/>
      <c r="WS2" s="160"/>
      <c r="WT2" s="161"/>
      <c r="WU2" s="160"/>
      <c r="WV2" s="161"/>
      <c r="WW2" s="160"/>
      <c r="WX2" s="161"/>
      <c r="WY2" s="160"/>
      <c r="WZ2" s="161"/>
      <c r="XA2" s="160"/>
      <c r="XB2" s="161"/>
      <c r="XC2" s="160"/>
      <c r="XD2" s="161"/>
      <c r="XE2" s="160"/>
      <c r="XF2" s="161"/>
      <c r="XG2" s="160"/>
      <c r="XH2" s="161"/>
      <c r="XI2" s="160"/>
      <c r="XJ2" s="161"/>
      <c r="XK2" s="160"/>
      <c r="XL2" s="161"/>
      <c r="XM2" s="160"/>
      <c r="XN2" s="161"/>
      <c r="XO2" s="160"/>
      <c r="XP2" s="161"/>
      <c r="XQ2" s="160"/>
      <c r="XR2" s="161"/>
      <c r="XS2" s="160"/>
      <c r="XT2" s="161"/>
      <c r="XU2" s="160"/>
      <c r="XV2" s="161"/>
      <c r="XW2" s="160"/>
      <c r="XX2" s="161"/>
      <c r="XY2" s="160"/>
      <c r="XZ2" s="161"/>
      <c r="YA2" s="160"/>
      <c r="YB2" s="161"/>
      <c r="YC2" s="160"/>
      <c r="YD2" s="161"/>
      <c r="YE2" s="160"/>
      <c r="YF2" s="161"/>
      <c r="YG2" s="160"/>
      <c r="YH2" s="161"/>
      <c r="YI2" s="160"/>
      <c r="YJ2" s="161"/>
      <c r="YK2" s="160"/>
      <c r="YL2" s="161"/>
      <c r="YM2" s="160"/>
      <c r="YN2" s="161"/>
      <c r="YO2" s="160"/>
      <c r="YP2" s="161"/>
      <c r="YQ2" s="160"/>
      <c r="YR2" s="161"/>
      <c r="YS2" s="160"/>
      <c r="YT2" s="161"/>
      <c r="YU2" s="160"/>
      <c r="YV2" s="161"/>
      <c r="YW2" s="160"/>
      <c r="YX2" s="161"/>
      <c r="YY2" s="160"/>
      <c r="YZ2" s="161"/>
      <c r="ZA2" s="160"/>
      <c r="ZB2" s="161"/>
      <c r="ZC2" s="160"/>
      <c r="ZD2" s="161"/>
      <c r="ZE2" s="160"/>
      <c r="ZF2" s="161"/>
      <c r="ZG2" s="160"/>
      <c r="ZH2" s="161"/>
      <c r="ZI2" s="160"/>
      <c r="ZJ2" s="161"/>
      <c r="ZK2" s="160"/>
      <c r="ZL2" s="161"/>
      <c r="ZM2" s="160"/>
      <c r="ZN2" s="161"/>
      <c r="ZO2" s="160"/>
      <c r="ZP2" s="161"/>
      <c r="ZQ2" s="160"/>
      <c r="ZR2" s="161"/>
      <c r="ZS2" s="160"/>
      <c r="ZT2" s="161"/>
      <c r="ZU2" s="160"/>
      <c r="ZV2" s="161"/>
      <c r="ZW2" s="160"/>
      <c r="ZX2" s="161"/>
      <c r="ZY2" s="160"/>
      <c r="ZZ2" s="161"/>
      <c r="AAA2" s="160"/>
      <c r="AAB2" s="161"/>
      <c r="AAC2" s="160"/>
      <c r="AAD2" s="161"/>
      <c r="AAE2" s="160"/>
      <c r="AAF2" s="161"/>
      <c r="AAG2" s="160"/>
      <c r="AAH2" s="161"/>
      <c r="AAI2" s="160"/>
      <c r="AAJ2" s="161"/>
      <c r="AAK2" s="160"/>
      <c r="AAL2" s="161"/>
      <c r="AAM2" s="160"/>
      <c r="AAN2" s="161"/>
      <c r="AAO2" s="160"/>
      <c r="AAP2" s="161"/>
      <c r="AAQ2" s="160"/>
      <c r="AAR2" s="161"/>
      <c r="AAS2" s="160"/>
      <c r="AAT2" s="161"/>
      <c r="AAU2" s="160"/>
      <c r="AAV2" s="161"/>
      <c r="AAW2" s="160"/>
      <c r="AAX2" s="161"/>
      <c r="AAY2" s="160"/>
      <c r="AAZ2" s="161"/>
      <c r="ABA2" s="160"/>
      <c r="ABB2" s="161"/>
      <c r="ABC2" s="160"/>
      <c r="ABD2" s="161"/>
      <c r="ABE2" s="160"/>
      <c r="ABF2" s="161"/>
      <c r="ABG2" s="160"/>
      <c r="ABH2" s="161"/>
      <c r="ABI2" s="160"/>
      <c r="ABJ2" s="161"/>
      <c r="ABK2" s="160"/>
      <c r="ABL2" s="161"/>
      <c r="ABM2" s="160"/>
      <c r="ABN2" s="161"/>
      <c r="ABO2" s="160"/>
      <c r="ABP2" s="161"/>
      <c r="ABQ2" s="160"/>
      <c r="ABR2" s="161"/>
      <c r="ABS2" s="160"/>
      <c r="ABT2" s="161"/>
      <c r="ABU2" s="160"/>
      <c r="ABV2" s="161"/>
      <c r="ABW2" s="160"/>
      <c r="ABX2" s="161"/>
      <c r="ABY2" s="160"/>
      <c r="ABZ2" s="161"/>
      <c r="ACA2" s="160"/>
      <c r="ACB2" s="161"/>
      <c r="ACC2" s="160"/>
      <c r="ACD2" s="161"/>
      <c r="ACE2" s="160"/>
      <c r="ACF2" s="161"/>
      <c r="ACG2" s="160"/>
      <c r="ACH2" s="161"/>
      <c r="ACI2" s="160"/>
      <c r="ACJ2" s="161"/>
      <c r="ACK2" s="160"/>
      <c r="ACL2" s="161"/>
      <c r="ACM2" s="160"/>
      <c r="ACN2" s="161"/>
      <c r="ACO2" s="160"/>
      <c r="ACP2" s="161"/>
      <c r="ACQ2" s="160"/>
      <c r="ACR2" s="161"/>
      <c r="ACS2" s="160"/>
      <c r="ACT2" s="161"/>
      <c r="ACU2" s="160"/>
      <c r="ACV2" s="161"/>
      <c r="ACW2" s="160"/>
      <c r="ACX2" s="161"/>
      <c r="ACY2" s="160"/>
      <c r="ACZ2" s="161"/>
      <c r="ADA2" s="160"/>
      <c r="ADB2" s="161"/>
      <c r="ADC2" s="160"/>
      <c r="ADD2" s="161"/>
      <c r="ADE2" s="160"/>
      <c r="ADF2" s="161"/>
      <c r="ADG2" s="160"/>
      <c r="ADH2" s="161"/>
      <c r="ADI2" s="160"/>
      <c r="ADJ2" s="161"/>
      <c r="ADK2" s="160"/>
      <c r="ADL2" s="161"/>
      <c r="ADM2" s="160"/>
      <c r="ADN2" s="161"/>
      <c r="ADO2" s="160"/>
      <c r="ADP2" s="161"/>
      <c r="ADQ2" s="160"/>
      <c r="ADR2" s="161"/>
      <c r="ADS2" s="160"/>
      <c r="ADT2" s="161"/>
      <c r="ADU2" s="160"/>
      <c r="ADV2" s="161"/>
      <c r="ADW2" s="160"/>
      <c r="ADX2" s="161"/>
      <c r="ADY2" s="160"/>
      <c r="ADZ2" s="161"/>
      <c r="AEA2" s="160"/>
      <c r="AEB2" s="161"/>
      <c r="AEC2" s="160"/>
      <c r="AED2" s="161"/>
      <c r="AEE2" s="160"/>
      <c r="AEF2" s="161"/>
      <c r="AEG2" s="160"/>
      <c r="AEH2" s="161"/>
      <c r="AEI2" s="160"/>
      <c r="AEJ2" s="161"/>
      <c r="AEK2" s="160"/>
      <c r="AEL2" s="161"/>
      <c r="AEM2" s="160"/>
      <c r="AEN2" s="161"/>
      <c r="AEO2" s="160"/>
      <c r="AEP2" s="161"/>
      <c r="AEQ2" s="160"/>
      <c r="AER2" s="161"/>
      <c r="AES2" s="160"/>
      <c r="AET2" s="161"/>
      <c r="AEU2" s="160"/>
      <c r="AEV2" s="161"/>
      <c r="AEW2" s="160"/>
      <c r="AEX2" s="161"/>
      <c r="AEY2" s="160"/>
      <c r="AEZ2" s="161"/>
      <c r="AFA2" s="160"/>
      <c r="AFB2" s="161"/>
      <c r="AFC2" s="160"/>
      <c r="AFD2" s="161"/>
      <c r="AFE2" s="160"/>
      <c r="AFF2" s="161"/>
      <c r="AFG2" s="160"/>
      <c r="AFH2" s="161"/>
      <c r="AFI2" s="160"/>
      <c r="AFJ2" s="161"/>
      <c r="AFK2" s="160"/>
      <c r="AFL2" s="161"/>
      <c r="AFM2" s="160"/>
      <c r="AFN2" s="161"/>
      <c r="AFO2" s="160"/>
      <c r="AFP2" s="161"/>
      <c r="AFQ2" s="160"/>
      <c r="AFR2" s="161"/>
      <c r="AFS2" s="160"/>
      <c r="AFT2" s="161"/>
      <c r="AFU2" s="160"/>
      <c r="AFV2" s="161"/>
      <c r="AFW2" s="160"/>
      <c r="AFX2" s="161"/>
      <c r="AFY2" s="160"/>
      <c r="AFZ2" s="161"/>
      <c r="AGA2" s="160"/>
      <c r="AGB2" s="161"/>
      <c r="AGC2" s="160"/>
      <c r="AGD2" s="161"/>
      <c r="AGE2" s="160"/>
      <c r="AGF2" s="161"/>
      <c r="AGG2" s="160"/>
      <c r="AGH2" s="161"/>
      <c r="AGI2" s="160"/>
      <c r="AGJ2" s="161"/>
      <c r="AGK2" s="160"/>
      <c r="AGL2" s="161"/>
      <c r="AGM2" s="160"/>
      <c r="AGN2" s="161"/>
      <c r="AGO2" s="160"/>
      <c r="AGP2" s="161"/>
      <c r="AGQ2" s="160"/>
      <c r="AGR2" s="161"/>
      <c r="AGS2" s="160"/>
      <c r="AGT2" s="161"/>
      <c r="AGU2" s="160"/>
      <c r="AGV2" s="161"/>
      <c r="AGW2" s="160"/>
      <c r="AGX2" s="161"/>
      <c r="AGY2" s="160"/>
      <c r="AGZ2" s="161"/>
      <c r="AHA2" s="160"/>
      <c r="AHB2" s="161"/>
      <c r="AHC2" s="160"/>
      <c r="AHD2" s="161"/>
      <c r="AHE2" s="160"/>
      <c r="AHF2" s="161"/>
      <c r="AHG2" s="160"/>
      <c r="AHH2" s="161"/>
      <c r="AHI2" s="160"/>
      <c r="AHJ2" s="161"/>
      <c r="AHK2" s="160"/>
      <c r="AHL2" s="161"/>
      <c r="AHM2" s="160"/>
      <c r="AHN2" s="161"/>
      <c r="AHO2" s="160"/>
      <c r="AHP2" s="161"/>
      <c r="AHQ2" s="160"/>
      <c r="AHR2" s="161"/>
      <c r="AHS2" s="160"/>
      <c r="AHT2" s="161"/>
      <c r="AHU2" s="160"/>
      <c r="AHV2" s="161"/>
      <c r="AHW2" s="160"/>
      <c r="AHX2" s="161"/>
      <c r="AHY2" s="160"/>
      <c r="AHZ2" s="161"/>
      <c r="AIA2" s="160"/>
      <c r="AIB2" s="161"/>
      <c r="AIC2" s="160"/>
      <c r="AID2" s="161"/>
      <c r="AIE2" s="160"/>
      <c r="AIF2" s="161"/>
      <c r="AIG2" s="160"/>
      <c r="AIH2" s="161"/>
      <c r="AII2" s="160"/>
      <c r="AIJ2" s="161"/>
      <c r="AIK2" s="160"/>
      <c r="AIL2" s="161"/>
      <c r="AIM2" s="160"/>
      <c r="AIN2" s="161"/>
      <c r="AIO2" s="160"/>
      <c r="AIP2" s="161"/>
      <c r="AIQ2" s="160"/>
      <c r="AIR2" s="161"/>
      <c r="AIS2" s="160"/>
      <c r="AIT2" s="161"/>
      <c r="AIU2" s="160"/>
      <c r="AIV2" s="161"/>
      <c r="AIW2" s="160"/>
      <c r="AIX2" s="161"/>
      <c r="AIY2" s="160"/>
      <c r="AIZ2" s="161"/>
      <c r="AJA2" s="160"/>
      <c r="AJB2" s="161"/>
      <c r="AJC2" s="160"/>
      <c r="AJD2" s="161"/>
      <c r="AJE2" s="160"/>
      <c r="AJF2" s="161"/>
      <c r="AJG2" s="160"/>
      <c r="AJH2" s="161"/>
      <c r="AJI2" s="160"/>
      <c r="AJJ2" s="161"/>
      <c r="AJK2" s="160"/>
      <c r="AJL2" s="161"/>
      <c r="AJM2" s="160"/>
      <c r="AJN2" s="161"/>
      <c r="AJO2" s="160"/>
      <c r="AJP2" s="161"/>
      <c r="AJQ2" s="160"/>
      <c r="AJR2" s="161"/>
      <c r="AJS2" s="160"/>
      <c r="AJT2" s="161"/>
      <c r="AJU2" s="160"/>
      <c r="AJV2" s="161"/>
      <c r="AJW2" s="160"/>
      <c r="AJX2" s="161"/>
      <c r="AJY2" s="160"/>
      <c r="AJZ2" s="161"/>
      <c r="AKA2" s="160"/>
      <c r="AKB2" s="161"/>
      <c r="AKC2" s="160"/>
      <c r="AKD2" s="161"/>
      <c r="AKE2" s="160"/>
      <c r="AKF2" s="161"/>
      <c r="AKG2" s="160"/>
      <c r="AKH2" s="161"/>
      <c r="AKI2" s="160"/>
      <c r="AKJ2" s="161"/>
      <c r="AKK2" s="160"/>
      <c r="AKL2" s="161"/>
      <c r="AKM2" s="160"/>
      <c r="AKN2" s="161"/>
      <c r="AKO2" s="160"/>
      <c r="AKP2" s="161"/>
      <c r="AKQ2" s="160"/>
      <c r="AKR2" s="161"/>
      <c r="AKS2" s="160"/>
      <c r="AKT2" s="161"/>
      <c r="AKU2" s="160"/>
      <c r="AKV2" s="161"/>
      <c r="AKW2" s="160"/>
      <c r="AKX2" s="161"/>
      <c r="AKY2" s="160"/>
      <c r="AKZ2" s="161"/>
      <c r="ALA2" s="160"/>
      <c r="ALB2" s="161"/>
      <c r="ALC2" s="160"/>
      <c r="ALD2" s="161"/>
      <c r="ALE2" s="160"/>
      <c r="ALF2" s="161"/>
      <c r="ALG2" s="160"/>
      <c r="ALH2" s="161"/>
      <c r="ALI2" s="160"/>
      <c r="ALJ2" s="161"/>
      <c r="ALK2" s="160"/>
      <c r="ALL2" s="161"/>
      <c r="ALM2" s="160"/>
      <c r="ALN2" s="161"/>
      <c r="ALO2" s="160"/>
      <c r="ALP2" s="161"/>
      <c r="ALQ2" s="160"/>
      <c r="ALR2" s="161"/>
      <c r="ALS2" s="160"/>
      <c r="ALT2" s="161"/>
      <c r="ALU2" s="160"/>
      <c r="ALV2" s="161"/>
      <c r="ALW2" s="160"/>
      <c r="ALX2" s="161"/>
      <c r="ALY2" s="160"/>
      <c r="ALZ2" s="161"/>
      <c r="AMA2" s="160"/>
      <c r="AMB2" s="161"/>
      <c r="AMC2" s="160"/>
      <c r="AMD2" s="161"/>
      <c r="AME2" s="160"/>
      <c r="AMF2" s="161"/>
      <c r="AMG2" s="160"/>
      <c r="AMH2" s="161"/>
      <c r="AMI2" s="160"/>
      <c r="AMJ2" s="161"/>
      <c r="AMK2" s="160"/>
      <c r="AML2" s="161"/>
      <c r="AMM2" s="160"/>
      <c r="AMN2" s="161"/>
      <c r="AMO2" s="160"/>
      <c r="AMP2" s="161"/>
      <c r="AMQ2" s="160"/>
      <c r="AMR2" s="161"/>
      <c r="AMS2" s="160"/>
      <c r="AMT2" s="161"/>
      <c r="AMU2" s="160"/>
      <c r="AMV2" s="161"/>
      <c r="AMW2" s="160"/>
      <c r="AMX2" s="161"/>
      <c r="AMY2" s="160"/>
      <c r="AMZ2" s="161"/>
      <c r="ANA2" s="160"/>
      <c r="ANB2" s="161"/>
      <c r="ANC2" s="160"/>
      <c r="AND2" s="161"/>
      <c r="ANE2" s="160"/>
      <c r="ANF2" s="161"/>
      <c r="ANG2" s="160"/>
      <c r="ANH2" s="161"/>
      <c r="ANI2" s="160"/>
      <c r="ANJ2" s="161"/>
      <c r="ANK2" s="160"/>
      <c r="ANL2" s="161"/>
      <c r="ANM2" s="160"/>
      <c r="ANN2" s="161"/>
      <c r="ANO2" s="160"/>
      <c r="ANP2" s="161"/>
      <c r="ANQ2" s="160"/>
      <c r="ANR2" s="161"/>
      <c r="ANS2" s="160"/>
      <c r="ANT2" s="161"/>
      <c r="ANU2" s="160"/>
      <c r="ANV2" s="161"/>
      <c r="ANW2" s="160"/>
      <c r="ANX2" s="161"/>
      <c r="ANY2" s="160"/>
      <c r="ANZ2" s="161"/>
      <c r="AOA2" s="160"/>
      <c r="AOB2" s="161"/>
      <c r="AOC2" s="160"/>
      <c r="AOD2" s="161"/>
      <c r="AOE2" s="160"/>
      <c r="AOF2" s="161"/>
      <c r="AOG2" s="160"/>
      <c r="AOH2" s="161"/>
      <c r="AOI2" s="160"/>
      <c r="AOJ2" s="161"/>
      <c r="AOK2" s="160"/>
      <c r="AOL2" s="161"/>
      <c r="AOM2" s="160"/>
      <c r="AON2" s="161"/>
      <c r="AOO2" s="160"/>
      <c r="AOP2" s="161"/>
      <c r="AOQ2" s="160"/>
      <c r="AOR2" s="161"/>
      <c r="AOS2" s="160"/>
      <c r="AOT2" s="161"/>
      <c r="AOU2" s="160"/>
      <c r="AOV2" s="161"/>
      <c r="AOW2" s="160"/>
      <c r="AOX2" s="161"/>
      <c r="AOY2" s="160"/>
      <c r="AOZ2" s="161"/>
      <c r="APA2" s="160"/>
      <c r="APB2" s="161"/>
      <c r="APC2" s="160"/>
      <c r="APD2" s="161"/>
      <c r="APE2" s="160"/>
      <c r="APF2" s="161"/>
      <c r="APG2" s="160"/>
      <c r="APH2" s="161"/>
      <c r="API2" s="160"/>
      <c r="APJ2" s="161"/>
      <c r="APK2" s="160"/>
      <c r="APL2" s="161"/>
      <c r="APM2" s="160"/>
      <c r="APN2" s="161"/>
      <c r="APO2" s="160"/>
      <c r="APP2" s="161"/>
      <c r="APQ2" s="160"/>
      <c r="APR2" s="161"/>
      <c r="APS2" s="160"/>
      <c r="APT2" s="161"/>
      <c r="APU2" s="160"/>
      <c r="APV2" s="161"/>
      <c r="APW2" s="160"/>
      <c r="APX2" s="161"/>
      <c r="APY2" s="160"/>
      <c r="APZ2" s="161"/>
      <c r="AQA2" s="160"/>
      <c r="AQB2" s="161"/>
      <c r="AQC2" s="160"/>
      <c r="AQD2" s="161"/>
      <c r="AQE2" s="160"/>
      <c r="AQF2" s="161"/>
      <c r="AQG2" s="160"/>
      <c r="AQH2" s="161"/>
      <c r="AQI2" s="160"/>
      <c r="AQJ2" s="161"/>
      <c r="AQK2" s="160"/>
      <c r="AQL2" s="161"/>
      <c r="AQM2" s="160"/>
      <c r="AQN2" s="161"/>
      <c r="AQO2" s="160"/>
      <c r="AQP2" s="161"/>
      <c r="AQQ2" s="160"/>
      <c r="AQR2" s="161"/>
      <c r="AQS2" s="160"/>
      <c r="AQT2" s="161"/>
      <c r="AQU2" s="160"/>
      <c r="AQV2" s="161"/>
      <c r="AQW2" s="160"/>
      <c r="AQX2" s="161"/>
      <c r="AQY2" s="160"/>
      <c r="AQZ2" s="161"/>
      <c r="ARA2" s="160"/>
      <c r="ARB2" s="161"/>
      <c r="ARC2" s="160"/>
      <c r="ARD2" s="161"/>
      <c r="ARE2" s="160"/>
      <c r="ARF2" s="161"/>
      <c r="ARG2" s="160"/>
      <c r="ARH2" s="161"/>
      <c r="ARI2" s="160"/>
      <c r="ARJ2" s="161"/>
      <c r="ARK2" s="160"/>
      <c r="ARL2" s="161"/>
      <c r="ARM2" s="160"/>
      <c r="ARN2" s="161"/>
      <c r="ARO2" s="160"/>
      <c r="ARP2" s="161"/>
      <c r="ARQ2" s="160"/>
      <c r="ARR2" s="161"/>
      <c r="ARS2" s="160"/>
      <c r="ART2" s="161"/>
      <c r="ARU2" s="160"/>
      <c r="ARV2" s="161"/>
      <c r="ARW2" s="160"/>
      <c r="ARX2" s="161"/>
      <c r="ARY2" s="160"/>
      <c r="ARZ2" s="161"/>
      <c r="ASA2" s="160"/>
      <c r="ASB2" s="161"/>
      <c r="ASC2" s="160"/>
      <c r="ASD2" s="161"/>
      <c r="ASE2" s="160"/>
      <c r="ASF2" s="161"/>
      <c r="ASG2" s="160"/>
      <c r="ASH2" s="161"/>
      <c r="ASI2" s="160"/>
      <c r="ASJ2" s="161"/>
      <c r="ASK2" s="160"/>
      <c r="ASL2" s="161"/>
      <c r="ASM2" s="160"/>
      <c r="ASN2" s="161"/>
      <c r="ASO2" s="160"/>
      <c r="ASP2" s="161"/>
      <c r="ASQ2" s="160"/>
      <c r="ASR2" s="161"/>
      <c r="ASS2" s="160"/>
      <c r="AST2" s="161"/>
      <c r="ASU2" s="160"/>
      <c r="ASV2" s="161"/>
      <c r="ASW2" s="160"/>
      <c r="ASX2" s="161"/>
      <c r="ASY2" s="160"/>
      <c r="ASZ2" s="161"/>
      <c r="ATA2" s="160"/>
      <c r="ATB2" s="161"/>
      <c r="ATC2" s="160"/>
      <c r="ATD2" s="161"/>
      <c r="ATE2" s="160"/>
      <c r="ATF2" s="161"/>
      <c r="ATG2" s="160"/>
      <c r="ATH2" s="161"/>
      <c r="ATI2" s="160"/>
      <c r="ATJ2" s="161"/>
      <c r="ATK2" s="160"/>
      <c r="ATL2" s="161"/>
      <c r="ATM2" s="160"/>
      <c r="ATN2" s="161"/>
      <c r="ATO2" s="160"/>
      <c r="ATP2" s="161"/>
      <c r="ATQ2" s="160"/>
      <c r="ATR2" s="161"/>
      <c r="ATS2" s="160"/>
      <c r="ATT2" s="161"/>
      <c r="ATU2" s="160"/>
      <c r="ATV2" s="161"/>
      <c r="ATW2" s="160"/>
      <c r="ATX2" s="161"/>
      <c r="ATY2" s="160"/>
      <c r="ATZ2" s="161"/>
      <c r="AUA2" s="160"/>
      <c r="AUB2" s="161"/>
      <c r="AUC2" s="160"/>
      <c r="AUD2" s="161"/>
      <c r="AUE2" s="160"/>
      <c r="AUF2" s="161"/>
      <c r="AUG2" s="160"/>
      <c r="AUH2" s="161"/>
      <c r="AUI2" s="160"/>
      <c r="AUJ2" s="161"/>
      <c r="AUK2" s="160"/>
      <c r="AUL2" s="161"/>
      <c r="AUM2" s="160"/>
      <c r="AUN2" s="161"/>
      <c r="AUO2" s="160"/>
      <c r="AUP2" s="161"/>
      <c r="AUQ2" s="160"/>
      <c r="AUR2" s="161"/>
      <c r="AUS2" s="160"/>
      <c r="AUT2" s="161"/>
      <c r="AUU2" s="160"/>
      <c r="AUV2" s="161"/>
      <c r="AUW2" s="160"/>
      <c r="AUX2" s="161"/>
      <c r="AUY2" s="160"/>
      <c r="AUZ2" s="161"/>
      <c r="AVA2" s="160"/>
      <c r="AVB2" s="161"/>
      <c r="AVC2" s="160"/>
      <c r="AVD2" s="161"/>
      <c r="AVE2" s="160"/>
      <c r="AVF2" s="161"/>
      <c r="AVG2" s="160"/>
      <c r="AVH2" s="161"/>
      <c r="AVI2" s="160"/>
      <c r="AVJ2" s="161"/>
      <c r="AVK2" s="160"/>
      <c r="AVL2" s="161"/>
      <c r="AVM2" s="160"/>
      <c r="AVN2" s="161"/>
      <c r="AVO2" s="160"/>
      <c r="AVP2" s="161"/>
      <c r="AVQ2" s="160"/>
      <c r="AVR2" s="161"/>
      <c r="AVS2" s="160"/>
      <c r="AVT2" s="161"/>
      <c r="AVU2" s="160"/>
      <c r="AVV2" s="161"/>
      <c r="AVW2" s="160"/>
      <c r="AVX2" s="161"/>
      <c r="AVY2" s="160"/>
      <c r="AVZ2" s="161"/>
      <c r="AWA2" s="160"/>
      <c r="AWB2" s="161"/>
      <c r="AWC2" s="160"/>
      <c r="AWD2" s="161"/>
      <c r="AWE2" s="160"/>
      <c r="AWF2" s="161"/>
      <c r="AWG2" s="160"/>
      <c r="AWH2" s="161"/>
      <c r="AWI2" s="160"/>
      <c r="AWJ2" s="161"/>
      <c r="AWK2" s="160"/>
      <c r="AWL2" s="161"/>
      <c r="AWM2" s="160"/>
      <c r="AWN2" s="161"/>
      <c r="AWO2" s="160"/>
      <c r="AWP2" s="161"/>
      <c r="AWQ2" s="160"/>
      <c r="AWR2" s="161"/>
      <c r="AWS2" s="160"/>
      <c r="AWT2" s="161"/>
      <c r="AWU2" s="160"/>
      <c r="AWV2" s="161"/>
      <c r="AWW2" s="160"/>
      <c r="AWX2" s="161"/>
      <c r="AWY2" s="160"/>
      <c r="AWZ2" s="161"/>
      <c r="AXA2" s="160"/>
      <c r="AXB2" s="161"/>
      <c r="AXC2" s="160"/>
      <c r="AXD2" s="161"/>
      <c r="AXE2" s="160"/>
      <c r="AXF2" s="161"/>
      <c r="AXG2" s="160"/>
      <c r="AXH2" s="161"/>
      <c r="AXI2" s="160"/>
      <c r="AXJ2" s="161"/>
      <c r="AXK2" s="160"/>
      <c r="AXL2" s="161"/>
      <c r="AXM2" s="160"/>
      <c r="AXN2" s="161"/>
      <c r="AXO2" s="160"/>
      <c r="AXP2" s="161"/>
      <c r="AXQ2" s="160"/>
      <c r="AXR2" s="161"/>
      <c r="AXS2" s="160"/>
      <c r="AXT2" s="161"/>
      <c r="AXU2" s="160"/>
      <c r="AXV2" s="161"/>
      <c r="AXW2" s="160"/>
      <c r="AXX2" s="161"/>
      <c r="AXY2" s="160"/>
      <c r="AXZ2" s="161"/>
      <c r="AYA2" s="160"/>
      <c r="AYB2" s="161"/>
      <c r="AYC2" s="160"/>
      <c r="AYD2" s="161"/>
      <c r="AYE2" s="160"/>
      <c r="AYF2" s="161"/>
      <c r="AYG2" s="160"/>
      <c r="AYH2" s="161"/>
      <c r="AYI2" s="160"/>
      <c r="AYJ2" s="161"/>
      <c r="AYK2" s="160"/>
      <c r="AYL2" s="161"/>
      <c r="AYM2" s="160"/>
      <c r="AYN2" s="161"/>
      <c r="AYO2" s="160"/>
      <c r="AYP2" s="161"/>
      <c r="AYQ2" s="160"/>
      <c r="AYR2" s="161"/>
      <c r="AYS2" s="160"/>
      <c r="AYT2" s="161"/>
      <c r="AYU2" s="160"/>
      <c r="AYV2" s="161"/>
      <c r="AYW2" s="160"/>
      <c r="AYX2" s="161"/>
      <c r="AYY2" s="160"/>
      <c r="AYZ2" s="161"/>
      <c r="AZA2" s="160"/>
      <c r="AZB2" s="161"/>
      <c r="AZC2" s="160"/>
      <c r="AZD2" s="161"/>
      <c r="AZE2" s="160"/>
      <c r="AZF2" s="161"/>
      <c r="AZG2" s="160"/>
      <c r="AZH2" s="161"/>
      <c r="AZI2" s="160"/>
      <c r="AZJ2" s="161"/>
      <c r="AZK2" s="160"/>
      <c r="AZL2" s="161"/>
      <c r="AZM2" s="160"/>
      <c r="AZN2" s="161"/>
      <c r="AZO2" s="160"/>
      <c r="AZP2" s="161"/>
      <c r="AZQ2" s="160"/>
      <c r="AZR2" s="161"/>
      <c r="AZS2" s="160"/>
      <c r="AZT2" s="161"/>
      <c r="AZU2" s="160"/>
      <c r="AZV2" s="161"/>
      <c r="AZW2" s="160"/>
      <c r="AZX2" s="161"/>
      <c r="AZY2" s="160"/>
      <c r="AZZ2" s="161"/>
      <c r="BAA2" s="160"/>
      <c r="BAB2" s="161"/>
      <c r="BAC2" s="160"/>
      <c r="BAD2" s="161"/>
      <c r="BAE2" s="160"/>
      <c r="BAF2" s="161"/>
      <c r="BAG2" s="160"/>
      <c r="BAH2" s="161"/>
      <c r="BAI2" s="160"/>
      <c r="BAJ2" s="161"/>
      <c r="BAK2" s="160"/>
      <c r="BAL2" s="161"/>
      <c r="BAM2" s="160"/>
      <c r="BAN2" s="161"/>
      <c r="BAO2" s="160"/>
      <c r="BAP2" s="161"/>
      <c r="BAQ2" s="160"/>
      <c r="BAR2" s="161"/>
      <c r="BAS2" s="160"/>
      <c r="BAT2" s="161"/>
      <c r="BAU2" s="160"/>
      <c r="BAV2" s="161"/>
      <c r="BAW2" s="160"/>
      <c r="BAX2" s="161"/>
      <c r="BAY2" s="160"/>
      <c r="BAZ2" s="161"/>
      <c r="BBA2" s="160"/>
      <c r="BBB2" s="161"/>
      <c r="BBC2" s="160"/>
      <c r="BBD2" s="161"/>
      <c r="BBE2" s="160"/>
      <c r="BBF2" s="161"/>
      <c r="BBG2" s="160"/>
      <c r="BBH2" s="161"/>
      <c r="BBI2" s="160"/>
      <c r="BBJ2" s="161"/>
      <c r="BBK2" s="160"/>
      <c r="BBL2" s="161"/>
      <c r="BBM2" s="160"/>
      <c r="BBN2" s="161"/>
      <c r="BBO2" s="160"/>
      <c r="BBP2" s="161"/>
      <c r="BBQ2" s="160"/>
      <c r="BBR2" s="161"/>
      <c r="BBS2" s="160"/>
      <c r="BBT2" s="161"/>
      <c r="BBU2" s="160"/>
      <c r="BBV2" s="161"/>
      <c r="BBW2" s="160"/>
      <c r="BBX2" s="161"/>
      <c r="BBY2" s="160"/>
      <c r="BBZ2" s="161"/>
      <c r="BCA2" s="160"/>
      <c r="BCB2" s="161"/>
      <c r="BCC2" s="160"/>
      <c r="BCD2" s="161"/>
      <c r="BCE2" s="160"/>
      <c r="BCF2" s="161"/>
      <c r="BCG2" s="160"/>
      <c r="BCH2" s="161"/>
      <c r="BCI2" s="160"/>
      <c r="BCJ2" s="161"/>
      <c r="BCK2" s="160"/>
      <c r="BCL2" s="161"/>
      <c r="BCM2" s="160"/>
      <c r="BCN2" s="161"/>
      <c r="BCO2" s="160"/>
      <c r="BCP2" s="161"/>
      <c r="BCQ2" s="160"/>
      <c r="BCR2" s="161"/>
      <c r="BCS2" s="160"/>
      <c r="BCT2" s="161"/>
      <c r="BCU2" s="160"/>
      <c r="BCV2" s="161"/>
      <c r="BCW2" s="160"/>
      <c r="BCX2" s="161"/>
      <c r="BCY2" s="160"/>
      <c r="BCZ2" s="161"/>
      <c r="BDA2" s="160"/>
      <c r="BDB2" s="161"/>
      <c r="BDC2" s="160"/>
      <c r="BDD2" s="161"/>
      <c r="BDE2" s="160"/>
      <c r="BDF2" s="161"/>
      <c r="BDG2" s="160"/>
      <c r="BDH2" s="161"/>
      <c r="BDI2" s="160"/>
      <c r="BDJ2" s="161"/>
      <c r="BDK2" s="160"/>
      <c r="BDL2" s="161"/>
      <c r="BDM2" s="160"/>
      <c r="BDN2" s="161"/>
      <c r="BDO2" s="160"/>
      <c r="BDP2" s="161"/>
      <c r="BDQ2" s="160"/>
      <c r="BDR2" s="161"/>
      <c r="BDS2" s="160"/>
      <c r="BDT2" s="161"/>
      <c r="BDU2" s="160"/>
      <c r="BDV2" s="161"/>
      <c r="BDW2" s="160"/>
      <c r="BDX2" s="161"/>
      <c r="BDY2" s="160"/>
      <c r="BDZ2" s="161"/>
      <c r="BEA2" s="160"/>
      <c r="BEB2" s="161"/>
      <c r="BEC2" s="160"/>
      <c r="BED2" s="161"/>
      <c r="BEE2" s="160"/>
      <c r="BEF2" s="161"/>
      <c r="BEG2" s="160"/>
      <c r="BEH2" s="161"/>
      <c r="BEI2" s="160"/>
      <c r="BEJ2" s="161"/>
      <c r="BEK2" s="160"/>
      <c r="BEL2" s="161"/>
      <c r="BEM2" s="160"/>
      <c r="BEN2" s="161"/>
      <c r="BEO2" s="160"/>
      <c r="BEP2" s="161"/>
      <c r="BEQ2" s="160"/>
      <c r="BER2" s="161"/>
      <c r="BES2" s="160"/>
      <c r="BET2" s="161"/>
      <c r="BEU2" s="160"/>
      <c r="BEV2" s="161"/>
      <c r="BEW2" s="160"/>
      <c r="BEX2" s="161"/>
      <c r="BEY2" s="160"/>
      <c r="BEZ2" s="161"/>
      <c r="BFA2" s="160"/>
      <c r="BFB2" s="161"/>
      <c r="BFC2" s="160"/>
      <c r="BFD2" s="161"/>
      <c r="BFE2" s="160"/>
      <c r="BFF2" s="161"/>
      <c r="BFG2" s="160"/>
      <c r="BFH2" s="161"/>
      <c r="BFI2" s="160"/>
      <c r="BFJ2" s="161"/>
      <c r="BFK2" s="160"/>
      <c r="BFL2" s="161"/>
      <c r="BFM2" s="160"/>
      <c r="BFN2" s="161"/>
      <c r="BFO2" s="160"/>
      <c r="BFP2" s="161"/>
      <c r="BFQ2" s="160"/>
      <c r="BFR2" s="161"/>
      <c r="BFS2" s="160"/>
      <c r="BFT2" s="161"/>
      <c r="BFU2" s="160"/>
      <c r="BFV2" s="161"/>
      <c r="BFW2" s="160"/>
      <c r="BFX2" s="161"/>
      <c r="BFY2" s="160"/>
      <c r="BFZ2" s="161"/>
      <c r="BGA2" s="160"/>
      <c r="BGB2" s="161"/>
      <c r="BGC2" s="160"/>
      <c r="BGD2" s="161"/>
      <c r="BGE2" s="160"/>
      <c r="BGF2" s="161"/>
      <c r="BGG2" s="160"/>
      <c r="BGH2" s="161"/>
      <c r="BGI2" s="160"/>
      <c r="BGJ2" s="161"/>
      <c r="BGK2" s="160"/>
      <c r="BGL2" s="161"/>
      <c r="BGM2" s="160"/>
      <c r="BGN2" s="161"/>
      <c r="BGO2" s="160"/>
      <c r="BGP2" s="161"/>
      <c r="BGQ2" s="160"/>
      <c r="BGR2" s="161"/>
      <c r="BGS2" s="160"/>
      <c r="BGT2" s="161"/>
      <c r="BGU2" s="160"/>
      <c r="BGV2" s="161"/>
      <c r="BGW2" s="160"/>
      <c r="BGX2" s="161"/>
      <c r="BGY2" s="160"/>
      <c r="BGZ2" s="161"/>
      <c r="BHA2" s="160"/>
      <c r="BHB2" s="161"/>
      <c r="BHC2" s="160"/>
      <c r="BHD2" s="161"/>
      <c r="BHE2" s="160"/>
      <c r="BHF2" s="161"/>
      <c r="BHG2" s="160"/>
      <c r="BHH2" s="161"/>
      <c r="BHI2" s="160"/>
      <c r="BHJ2" s="161"/>
      <c r="BHK2" s="160"/>
      <c r="BHL2" s="161"/>
      <c r="BHM2" s="160"/>
      <c r="BHN2" s="161"/>
      <c r="BHO2" s="160"/>
      <c r="BHP2" s="161"/>
      <c r="BHQ2" s="160"/>
      <c r="BHR2" s="161"/>
      <c r="BHS2" s="160"/>
      <c r="BHT2" s="161"/>
      <c r="BHU2" s="160"/>
      <c r="BHV2" s="161"/>
      <c r="BHW2" s="160"/>
      <c r="BHX2" s="161"/>
      <c r="BHY2" s="160"/>
      <c r="BHZ2" s="161"/>
      <c r="BIA2" s="160"/>
      <c r="BIB2" s="161"/>
      <c r="BIC2" s="160"/>
      <c r="BID2" s="161"/>
      <c r="BIE2" s="160"/>
      <c r="BIF2" s="161"/>
      <c r="BIG2" s="160"/>
      <c r="BIH2" s="161"/>
      <c r="BII2" s="160"/>
      <c r="BIJ2" s="161"/>
      <c r="BIK2" s="160"/>
      <c r="BIL2" s="161"/>
      <c r="BIM2" s="160"/>
      <c r="BIN2" s="161"/>
      <c r="BIO2" s="160"/>
      <c r="BIP2" s="161"/>
      <c r="BIQ2" s="160"/>
      <c r="BIR2" s="161"/>
      <c r="BIS2" s="160"/>
      <c r="BIT2" s="161"/>
      <c r="BIU2" s="160"/>
      <c r="BIV2" s="161"/>
      <c r="BIW2" s="160"/>
      <c r="BIX2" s="161"/>
      <c r="BIY2" s="160"/>
      <c r="BIZ2" s="161"/>
      <c r="BJA2" s="160"/>
      <c r="BJB2" s="161"/>
      <c r="BJC2" s="160"/>
      <c r="BJD2" s="161"/>
      <c r="BJE2" s="160"/>
      <c r="BJF2" s="161"/>
      <c r="BJG2" s="160"/>
      <c r="BJH2" s="161"/>
      <c r="BJI2" s="160"/>
      <c r="BJJ2" s="161"/>
      <c r="BJK2" s="160"/>
      <c r="BJL2" s="161"/>
      <c r="BJM2" s="160"/>
      <c r="BJN2" s="161"/>
      <c r="BJO2" s="160"/>
      <c r="BJP2" s="161"/>
      <c r="BJQ2" s="160"/>
      <c r="BJR2" s="161"/>
      <c r="BJS2" s="160"/>
      <c r="BJT2" s="161"/>
      <c r="BJU2" s="160"/>
      <c r="BJV2" s="161"/>
      <c r="BJW2" s="160"/>
      <c r="BJX2" s="161"/>
      <c r="BJY2" s="160"/>
      <c r="BJZ2" s="161"/>
      <c r="BKA2" s="160"/>
      <c r="BKB2" s="161"/>
      <c r="BKC2" s="160"/>
      <c r="BKD2" s="161"/>
      <c r="BKE2" s="160"/>
      <c r="BKF2" s="161"/>
      <c r="BKG2" s="160"/>
      <c r="BKH2" s="161"/>
      <c r="BKI2" s="160"/>
      <c r="BKJ2" s="161"/>
      <c r="BKK2" s="160"/>
      <c r="BKL2" s="161"/>
      <c r="BKM2" s="160"/>
      <c r="BKN2" s="161"/>
      <c r="BKO2" s="160"/>
      <c r="BKP2" s="161"/>
      <c r="BKQ2" s="160"/>
      <c r="BKR2" s="161"/>
      <c r="BKS2" s="160"/>
      <c r="BKT2" s="161"/>
      <c r="BKU2" s="160"/>
      <c r="BKV2" s="161"/>
      <c r="BKW2" s="160"/>
      <c r="BKX2" s="161"/>
      <c r="BKY2" s="160"/>
      <c r="BKZ2" s="161"/>
      <c r="BLA2" s="160"/>
      <c r="BLB2" s="161"/>
      <c r="BLC2" s="160"/>
      <c r="BLD2" s="161"/>
      <c r="BLE2" s="160"/>
      <c r="BLF2" s="161"/>
      <c r="BLG2" s="160"/>
      <c r="BLH2" s="161"/>
      <c r="BLI2" s="160"/>
      <c r="BLJ2" s="161"/>
      <c r="BLK2" s="160"/>
      <c r="BLL2" s="161"/>
      <c r="BLM2" s="160"/>
      <c r="BLN2" s="161"/>
      <c r="BLO2" s="160"/>
      <c r="BLP2" s="161"/>
      <c r="BLQ2" s="160"/>
      <c r="BLR2" s="161"/>
      <c r="BLS2" s="160"/>
      <c r="BLT2" s="161"/>
      <c r="BLU2" s="160"/>
      <c r="BLV2" s="161"/>
      <c r="BLW2" s="160"/>
      <c r="BLX2" s="161"/>
      <c r="BLY2" s="160"/>
      <c r="BLZ2" s="161"/>
      <c r="BMA2" s="160"/>
      <c r="BMB2" s="161"/>
      <c r="BMC2" s="160"/>
      <c r="BMD2" s="161"/>
      <c r="BME2" s="160"/>
      <c r="BMF2" s="161"/>
      <c r="BMG2" s="160"/>
      <c r="BMH2" s="161"/>
      <c r="BMI2" s="160"/>
      <c r="BMJ2" s="161"/>
      <c r="BMK2" s="160"/>
      <c r="BML2" s="161"/>
      <c r="BMM2" s="160"/>
      <c r="BMN2" s="161"/>
      <c r="BMO2" s="160"/>
      <c r="BMP2" s="161"/>
      <c r="BMQ2" s="160"/>
      <c r="BMR2" s="161"/>
      <c r="BMS2" s="160"/>
      <c r="BMT2" s="161"/>
      <c r="BMU2" s="160"/>
      <c r="BMV2" s="161"/>
      <c r="BMW2" s="160"/>
      <c r="BMX2" s="161"/>
      <c r="BMY2" s="160"/>
      <c r="BMZ2" s="161"/>
      <c r="BNA2" s="160"/>
      <c r="BNB2" s="161"/>
      <c r="BNC2" s="160"/>
      <c r="BND2" s="161"/>
      <c r="BNE2" s="160"/>
      <c r="BNF2" s="161"/>
      <c r="BNG2" s="160"/>
      <c r="BNH2" s="161"/>
      <c r="BNI2" s="160"/>
      <c r="BNJ2" s="161"/>
      <c r="BNK2" s="160"/>
      <c r="BNL2" s="161"/>
      <c r="BNM2" s="160"/>
      <c r="BNN2" s="161"/>
      <c r="BNO2" s="160"/>
      <c r="BNP2" s="161"/>
      <c r="BNQ2" s="160"/>
      <c r="BNR2" s="161"/>
      <c r="BNS2" s="160"/>
      <c r="BNT2" s="161"/>
      <c r="BNU2" s="160"/>
      <c r="BNV2" s="161"/>
      <c r="BNW2" s="160"/>
      <c r="BNX2" s="161"/>
      <c r="BNY2" s="160"/>
      <c r="BNZ2" s="161"/>
      <c r="BOA2" s="160"/>
      <c r="BOB2" s="161"/>
      <c r="BOC2" s="160"/>
      <c r="BOD2" s="161"/>
      <c r="BOE2" s="160"/>
      <c r="BOF2" s="161"/>
      <c r="BOG2" s="160"/>
      <c r="BOH2" s="161"/>
      <c r="BOI2" s="160"/>
      <c r="BOJ2" s="161"/>
      <c r="BOK2" s="160"/>
      <c r="BOL2" s="161"/>
      <c r="BOM2" s="160"/>
      <c r="BON2" s="161"/>
      <c r="BOO2" s="160"/>
      <c r="BOP2" s="161"/>
      <c r="BOQ2" s="160"/>
      <c r="BOR2" s="161"/>
      <c r="BOS2" s="160"/>
      <c r="BOT2" s="161"/>
      <c r="BOU2" s="160"/>
      <c r="BOV2" s="161"/>
      <c r="BOW2" s="160"/>
      <c r="BOX2" s="161"/>
      <c r="BOY2" s="160"/>
      <c r="BOZ2" s="161"/>
      <c r="BPA2" s="160"/>
      <c r="BPB2" s="161"/>
      <c r="BPC2" s="160"/>
      <c r="BPD2" s="161"/>
      <c r="BPE2" s="160"/>
      <c r="BPF2" s="161"/>
      <c r="BPG2" s="160"/>
      <c r="BPH2" s="161"/>
      <c r="BPI2" s="160"/>
      <c r="BPJ2" s="161"/>
      <c r="BPK2" s="160"/>
      <c r="BPL2" s="161"/>
      <c r="BPM2" s="160"/>
      <c r="BPN2" s="161"/>
      <c r="BPO2" s="160"/>
      <c r="BPP2" s="161"/>
      <c r="BPQ2" s="160"/>
      <c r="BPR2" s="161"/>
      <c r="BPS2" s="160"/>
      <c r="BPT2" s="161"/>
      <c r="BPU2" s="160"/>
      <c r="BPV2" s="161"/>
      <c r="BPW2" s="160"/>
      <c r="BPX2" s="161"/>
      <c r="BPY2" s="160"/>
      <c r="BPZ2" s="161"/>
      <c r="BQA2" s="160"/>
      <c r="BQB2" s="161"/>
      <c r="BQC2" s="160"/>
      <c r="BQD2" s="161"/>
      <c r="BQE2" s="160"/>
      <c r="BQF2" s="161"/>
      <c r="BQG2" s="160"/>
      <c r="BQH2" s="161"/>
      <c r="BQI2" s="160"/>
      <c r="BQJ2" s="161"/>
      <c r="BQK2" s="160"/>
      <c r="BQL2" s="161"/>
      <c r="BQM2" s="160"/>
      <c r="BQN2" s="161"/>
      <c r="BQO2" s="160"/>
      <c r="BQP2" s="161"/>
      <c r="BQQ2" s="160"/>
      <c r="BQR2" s="161"/>
      <c r="BQS2" s="160"/>
      <c r="BQT2" s="161"/>
      <c r="BQU2" s="160"/>
      <c r="BQV2" s="161"/>
      <c r="BQW2" s="160"/>
      <c r="BQX2" s="161"/>
      <c r="BQY2" s="160"/>
      <c r="BQZ2" s="161"/>
      <c r="BRA2" s="160"/>
      <c r="BRB2" s="161"/>
      <c r="BRC2" s="160"/>
      <c r="BRD2" s="161"/>
      <c r="BRE2" s="160"/>
      <c r="BRF2" s="161"/>
      <c r="BRG2" s="160"/>
      <c r="BRH2" s="161"/>
      <c r="BRI2" s="160"/>
      <c r="BRJ2" s="161"/>
      <c r="BRK2" s="160"/>
      <c r="BRL2" s="161"/>
      <c r="BRM2" s="160"/>
      <c r="BRN2" s="161"/>
      <c r="BRO2" s="160"/>
      <c r="BRP2" s="161"/>
      <c r="BRQ2" s="160"/>
      <c r="BRR2" s="161"/>
      <c r="BRS2" s="160"/>
      <c r="BRT2" s="161"/>
      <c r="BRU2" s="160"/>
      <c r="BRV2" s="161"/>
      <c r="BRW2" s="160"/>
      <c r="BRX2" s="161"/>
      <c r="BRY2" s="160"/>
      <c r="BRZ2" s="161"/>
      <c r="BSA2" s="160"/>
      <c r="BSB2" s="161"/>
      <c r="BSC2" s="160"/>
      <c r="BSD2" s="161"/>
      <c r="BSE2" s="160"/>
      <c r="BSF2" s="161"/>
      <c r="BSG2" s="160"/>
      <c r="BSH2" s="161"/>
      <c r="BSI2" s="160"/>
      <c r="BSJ2" s="161"/>
      <c r="BSK2" s="160"/>
      <c r="BSL2" s="161"/>
      <c r="BSM2" s="160"/>
      <c r="BSN2" s="161"/>
      <c r="BSO2" s="160"/>
      <c r="BSP2" s="161"/>
      <c r="BSQ2" s="160"/>
      <c r="BSR2" s="161"/>
      <c r="BSS2" s="160"/>
      <c r="BST2" s="161"/>
      <c r="BSU2" s="160"/>
      <c r="BSV2" s="161"/>
      <c r="BSW2" s="160"/>
      <c r="BSX2" s="161"/>
      <c r="BSY2" s="160"/>
      <c r="BSZ2" s="161"/>
      <c r="BTA2" s="160"/>
      <c r="BTB2" s="161"/>
      <c r="BTC2" s="160"/>
      <c r="BTD2" s="161"/>
      <c r="BTE2" s="160"/>
      <c r="BTF2" s="161"/>
      <c r="BTG2" s="160"/>
      <c r="BTH2" s="161"/>
      <c r="BTI2" s="160"/>
      <c r="BTJ2" s="161"/>
      <c r="BTK2" s="160"/>
      <c r="BTL2" s="161"/>
      <c r="BTM2" s="160"/>
      <c r="BTN2" s="161"/>
      <c r="BTO2" s="160"/>
      <c r="BTP2" s="161"/>
      <c r="BTQ2" s="160"/>
      <c r="BTR2" s="161"/>
      <c r="BTS2" s="160"/>
      <c r="BTT2" s="161"/>
      <c r="BTU2" s="160"/>
      <c r="BTV2" s="161"/>
      <c r="BTW2" s="160"/>
      <c r="BTX2" s="161"/>
      <c r="BTY2" s="160"/>
      <c r="BTZ2" s="161"/>
      <c r="BUA2" s="160"/>
      <c r="BUB2" s="161"/>
      <c r="BUC2" s="160"/>
      <c r="BUD2" s="161"/>
      <c r="BUE2" s="160"/>
      <c r="BUF2" s="161"/>
      <c r="BUG2" s="160"/>
      <c r="BUH2" s="161"/>
      <c r="BUI2" s="160"/>
      <c r="BUJ2" s="161"/>
      <c r="BUK2" s="160"/>
      <c r="BUL2" s="161"/>
      <c r="BUM2" s="160"/>
      <c r="BUN2" s="161"/>
      <c r="BUO2" s="160"/>
      <c r="BUP2" s="161"/>
      <c r="BUQ2" s="160"/>
      <c r="BUR2" s="161"/>
      <c r="BUS2" s="160"/>
      <c r="BUT2" s="161"/>
      <c r="BUU2" s="160"/>
      <c r="BUV2" s="161"/>
      <c r="BUW2" s="160"/>
      <c r="BUX2" s="161"/>
      <c r="BUY2" s="160"/>
      <c r="BUZ2" s="161"/>
      <c r="BVA2" s="160"/>
      <c r="BVB2" s="161"/>
      <c r="BVC2" s="160"/>
      <c r="BVD2" s="161"/>
      <c r="BVE2" s="160"/>
      <c r="BVF2" s="161"/>
      <c r="BVG2" s="160"/>
      <c r="BVH2" s="161"/>
      <c r="BVI2" s="160"/>
      <c r="BVJ2" s="161"/>
      <c r="BVK2" s="160"/>
      <c r="BVL2" s="161"/>
      <c r="BVM2" s="160"/>
      <c r="BVN2" s="161"/>
      <c r="BVO2" s="160"/>
      <c r="BVP2" s="161"/>
      <c r="BVQ2" s="160"/>
      <c r="BVR2" s="161"/>
      <c r="BVS2" s="160"/>
      <c r="BVT2" s="161"/>
      <c r="BVU2" s="160"/>
      <c r="BVV2" s="161"/>
      <c r="BVW2" s="160"/>
      <c r="BVX2" s="161"/>
      <c r="BVY2" s="160"/>
      <c r="BVZ2" s="161"/>
      <c r="BWA2" s="160"/>
      <c r="BWB2" s="161"/>
      <c r="BWC2" s="160"/>
      <c r="BWD2" s="161"/>
      <c r="BWE2" s="160"/>
      <c r="BWF2" s="161"/>
      <c r="BWG2" s="160"/>
      <c r="BWH2" s="161"/>
      <c r="BWI2" s="160"/>
      <c r="BWJ2" s="161"/>
      <c r="BWK2" s="160"/>
      <c r="BWL2" s="161"/>
      <c r="BWM2" s="160"/>
      <c r="BWN2" s="161"/>
      <c r="BWO2" s="160"/>
      <c r="BWP2" s="161"/>
      <c r="BWQ2" s="160"/>
      <c r="BWR2" s="161"/>
      <c r="BWS2" s="160"/>
      <c r="BWT2" s="161"/>
      <c r="BWU2" s="160"/>
      <c r="BWV2" s="161"/>
      <c r="BWW2" s="160"/>
      <c r="BWX2" s="161"/>
      <c r="BWY2" s="160"/>
      <c r="BWZ2" s="161"/>
      <c r="BXA2" s="160"/>
      <c r="BXB2" s="161"/>
      <c r="BXC2" s="160"/>
      <c r="BXD2" s="161"/>
      <c r="BXE2" s="160"/>
      <c r="BXF2" s="161"/>
      <c r="BXG2" s="160"/>
      <c r="BXH2" s="161"/>
      <c r="BXI2" s="160"/>
      <c r="BXJ2" s="161"/>
      <c r="BXK2" s="160"/>
      <c r="BXL2" s="161"/>
      <c r="BXM2" s="160"/>
      <c r="BXN2" s="161"/>
      <c r="BXO2" s="160"/>
      <c r="BXP2" s="161"/>
      <c r="BXQ2" s="160"/>
      <c r="BXR2" s="161"/>
      <c r="BXS2" s="160"/>
      <c r="BXT2" s="161"/>
      <c r="BXU2" s="160"/>
      <c r="BXV2" s="161"/>
      <c r="BXW2" s="160"/>
      <c r="BXX2" s="161"/>
      <c r="BXY2" s="160"/>
      <c r="BXZ2" s="161"/>
      <c r="BYA2" s="160"/>
      <c r="BYB2" s="161"/>
      <c r="BYC2" s="160"/>
      <c r="BYD2" s="161"/>
      <c r="BYE2" s="160"/>
      <c r="BYF2" s="161"/>
      <c r="BYG2" s="160"/>
      <c r="BYH2" s="161"/>
      <c r="BYI2" s="160"/>
      <c r="BYJ2" s="161"/>
      <c r="BYK2" s="160"/>
      <c r="BYL2" s="161"/>
      <c r="BYM2" s="160"/>
      <c r="BYN2" s="161"/>
      <c r="BYO2" s="160"/>
      <c r="BYP2" s="161"/>
      <c r="BYQ2" s="160"/>
      <c r="BYR2" s="161"/>
      <c r="BYS2" s="160"/>
      <c r="BYT2" s="161"/>
      <c r="BYU2" s="160"/>
      <c r="BYV2" s="161"/>
      <c r="BYW2" s="160"/>
      <c r="BYX2" s="161"/>
      <c r="BYY2" s="160"/>
      <c r="BYZ2" s="161"/>
      <c r="BZA2" s="160"/>
      <c r="BZB2" s="161"/>
      <c r="BZC2" s="160"/>
      <c r="BZD2" s="161"/>
      <c r="BZE2" s="160"/>
      <c r="BZF2" s="161"/>
      <c r="BZG2" s="160"/>
      <c r="BZH2" s="161"/>
      <c r="BZI2" s="160"/>
      <c r="BZJ2" s="161"/>
      <c r="BZK2" s="160"/>
      <c r="BZL2" s="161"/>
      <c r="BZM2" s="160"/>
      <c r="BZN2" s="161"/>
      <c r="BZO2" s="160"/>
      <c r="BZP2" s="161"/>
      <c r="BZQ2" s="160"/>
      <c r="BZR2" s="161"/>
      <c r="BZS2" s="160"/>
      <c r="BZT2" s="161"/>
      <c r="BZU2" s="160"/>
      <c r="BZV2" s="161"/>
      <c r="BZW2" s="160"/>
      <c r="BZX2" s="161"/>
      <c r="BZY2" s="160"/>
      <c r="BZZ2" s="161"/>
      <c r="CAA2" s="160"/>
      <c r="CAB2" s="161"/>
      <c r="CAC2" s="160"/>
      <c r="CAD2" s="161"/>
      <c r="CAE2" s="160"/>
      <c r="CAF2" s="161"/>
      <c r="CAG2" s="160"/>
      <c r="CAH2" s="161"/>
      <c r="CAI2" s="160"/>
      <c r="CAJ2" s="161"/>
      <c r="CAK2" s="160"/>
      <c r="CAL2" s="161"/>
      <c r="CAM2" s="160"/>
      <c r="CAN2" s="161"/>
      <c r="CAO2" s="160"/>
      <c r="CAP2" s="161"/>
      <c r="CAQ2" s="160"/>
      <c r="CAR2" s="161"/>
      <c r="CAS2" s="160"/>
      <c r="CAT2" s="161"/>
      <c r="CAU2" s="160"/>
      <c r="CAV2" s="161"/>
      <c r="CAW2" s="160"/>
      <c r="CAX2" s="161"/>
      <c r="CAY2" s="160"/>
      <c r="CAZ2" s="161"/>
      <c r="CBA2" s="160"/>
      <c r="CBB2" s="161"/>
      <c r="CBC2" s="160"/>
      <c r="CBD2" s="161"/>
      <c r="CBE2" s="160"/>
      <c r="CBF2" s="161"/>
      <c r="CBG2" s="160"/>
      <c r="CBH2" s="161"/>
      <c r="CBI2" s="160"/>
      <c r="CBJ2" s="161"/>
      <c r="CBK2" s="160"/>
      <c r="CBL2" s="161"/>
      <c r="CBM2" s="160"/>
      <c r="CBN2" s="161"/>
      <c r="CBO2" s="160"/>
      <c r="CBP2" s="161"/>
      <c r="CBQ2" s="160"/>
      <c r="CBR2" s="161"/>
      <c r="CBS2" s="160"/>
      <c r="CBT2" s="161"/>
      <c r="CBU2" s="160"/>
      <c r="CBV2" s="161"/>
      <c r="CBW2" s="160"/>
      <c r="CBX2" s="161"/>
      <c r="CBY2" s="160"/>
      <c r="CBZ2" s="161"/>
      <c r="CCA2" s="160"/>
      <c r="CCB2" s="161"/>
      <c r="CCC2" s="160"/>
      <c r="CCD2" s="161"/>
      <c r="CCE2" s="160"/>
      <c r="CCF2" s="161"/>
      <c r="CCG2" s="160"/>
      <c r="CCH2" s="161"/>
      <c r="CCI2" s="160"/>
      <c r="CCJ2" s="161"/>
      <c r="CCK2" s="160"/>
      <c r="CCL2" s="161"/>
      <c r="CCM2" s="160"/>
      <c r="CCN2" s="161"/>
      <c r="CCO2" s="160"/>
      <c r="CCP2" s="161"/>
      <c r="CCQ2" s="160"/>
      <c r="CCR2" s="161"/>
      <c r="CCS2" s="160"/>
      <c r="CCT2" s="161"/>
      <c r="CCU2" s="160"/>
      <c r="CCV2" s="161"/>
      <c r="CCW2" s="160"/>
      <c r="CCX2" s="161"/>
      <c r="CCY2" s="160"/>
      <c r="CCZ2" s="161"/>
      <c r="CDA2" s="160"/>
      <c r="CDB2" s="161"/>
      <c r="CDC2" s="160"/>
      <c r="CDD2" s="161"/>
      <c r="CDE2" s="160"/>
      <c r="CDF2" s="161"/>
      <c r="CDG2" s="160"/>
      <c r="CDH2" s="161"/>
      <c r="CDI2" s="160"/>
      <c r="CDJ2" s="161"/>
      <c r="CDK2" s="160"/>
      <c r="CDL2" s="161"/>
      <c r="CDM2" s="160"/>
      <c r="CDN2" s="161"/>
      <c r="CDO2" s="160"/>
      <c r="CDP2" s="161"/>
      <c r="CDQ2" s="160"/>
      <c r="CDR2" s="161"/>
      <c r="CDS2" s="160"/>
      <c r="CDT2" s="161"/>
      <c r="CDU2" s="160"/>
      <c r="CDV2" s="161"/>
      <c r="CDW2" s="160"/>
      <c r="CDX2" s="161"/>
      <c r="CDY2" s="160"/>
      <c r="CDZ2" s="161"/>
      <c r="CEA2" s="160"/>
      <c r="CEB2" s="161"/>
      <c r="CEC2" s="160"/>
      <c r="CED2" s="161"/>
      <c r="CEE2" s="160"/>
      <c r="CEF2" s="161"/>
      <c r="CEG2" s="160"/>
      <c r="CEH2" s="161"/>
      <c r="CEI2" s="160"/>
      <c r="CEJ2" s="161"/>
      <c r="CEK2" s="160"/>
      <c r="CEL2" s="161"/>
      <c r="CEM2" s="160"/>
      <c r="CEN2" s="161"/>
      <c r="CEO2" s="160"/>
      <c r="CEP2" s="161"/>
      <c r="CEQ2" s="160"/>
      <c r="CER2" s="161"/>
      <c r="CES2" s="160"/>
      <c r="CET2" s="161"/>
      <c r="CEU2" s="160"/>
      <c r="CEV2" s="161"/>
      <c r="CEW2" s="160"/>
      <c r="CEX2" s="161"/>
      <c r="CEY2" s="160"/>
      <c r="CEZ2" s="161"/>
      <c r="CFA2" s="160"/>
      <c r="CFB2" s="161"/>
      <c r="CFC2" s="160"/>
      <c r="CFD2" s="161"/>
      <c r="CFE2" s="160"/>
      <c r="CFF2" s="161"/>
      <c r="CFG2" s="160"/>
      <c r="CFH2" s="161"/>
      <c r="CFI2" s="160"/>
      <c r="CFJ2" s="161"/>
      <c r="CFK2" s="160"/>
      <c r="CFL2" s="161"/>
      <c r="CFM2" s="160"/>
      <c r="CFN2" s="161"/>
      <c r="CFO2" s="160"/>
      <c r="CFP2" s="161"/>
      <c r="CFQ2" s="160"/>
      <c r="CFR2" s="161"/>
      <c r="CFS2" s="160"/>
      <c r="CFT2" s="161"/>
      <c r="CFU2" s="160"/>
      <c r="CFV2" s="161"/>
      <c r="CFW2" s="160"/>
      <c r="CFX2" s="161"/>
      <c r="CFY2" s="160"/>
      <c r="CFZ2" s="161"/>
      <c r="CGA2" s="160"/>
      <c r="CGB2" s="161"/>
      <c r="CGC2" s="160"/>
      <c r="CGD2" s="161"/>
      <c r="CGE2" s="160"/>
      <c r="CGF2" s="161"/>
      <c r="CGG2" s="160"/>
      <c r="CGH2" s="161"/>
      <c r="CGI2" s="160"/>
      <c r="CGJ2" s="161"/>
      <c r="CGK2" s="160"/>
      <c r="CGL2" s="161"/>
      <c r="CGM2" s="160"/>
      <c r="CGN2" s="161"/>
      <c r="CGO2" s="160"/>
      <c r="CGP2" s="161"/>
      <c r="CGQ2" s="160"/>
      <c r="CGR2" s="161"/>
      <c r="CGS2" s="160"/>
      <c r="CGT2" s="161"/>
      <c r="CGU2" s="160"/>
      <c r="CGV2" s="161"/>
      <c r="CGW2" s="160"/>
      <c r="CGX2" s="161"/>
      <c r="CGY2" s="160"/>
      <c r="CGZ2" s="161"/>
      <c r="CHA2" s="160"/>
      <c r="CHB2" s="161"/>
      <c r="CHC2" s="160"/>
      <c r="CHD2" s="161"/>
      <c r="CHE2" s="160"/>
      <c r="CHF2" s="161"/>
      <c r="CHG2" s="160"/>
      <c r="CHH2" s="161"/>
      <c r="CHI2" s="160"/>
      <c r="CHJ2" s="161"/>
      <c r="CHK2" s="160"/>
      <c r="CHL2" s="161"/>
      <c r="CHM2" s="160"/>
      <c r="CHN2" s="161"/>
      <c r="CHO2" s="160"/>
      <c r="CHP2" s="161"/>
      <c r="CHQ2" s="160"/>
      <c r="CHR2" s="161"/>
      <c r="CHS2" s="160"/>
      <c r="CHT2" s="161"/>
      <c r="CHU2" s="160"/>
      <c r="CHV2" s="161"/>
      <c r="CHW2" s="160"/>
      <c r="CHX2" s="161"/>
      <c r="CHY2" s="160"/>
      <c r="CHZ2" s="161"/>
      <c r="CIA2" s="160"/>
      <c r="CIB2" s="161"/>
      <c r="CIC2" s="160"/>
      <c r="CID2" s="161"/>
      <c r="CIE2" s="160"/>
      <c r="CIF2" s="161"/>
      <c r="CIG2" s="160"/>
      <c r="CIH2" s="161"/>
      <c r="CII2" s="160"/>
      <c r="CIJ2" s="161"/>
      <c r="CIK2" s="160"/>
      <c r="CIL2" s="161"/>
      <c r="CIM2" s="160"/>
      <c r="CIN2" s="161"/>
      <c r="CIO2" s="160"/>
      <c r="CIP2" s="161"/>
      <c r="CIQ2" s="160"/>
      <c r="CIR2" s="161"/>
      <c r="CIS2" s="160"/>
      <c r="CIT2" s="161"/>
      <c r="CIU2" s="160"/>
      <c r="CIV2" s="161"/>
      <c r="CIW2" s="160"/>
      <c r="CIX2" s="161"/>
      <c r="CIY2" s="160"/>
      <c r="CIZ2" s="161"/>
      <c r="CJA2" s="160"/>
      <c r="CJB2" s="161"/>
      <c r="CJC2" s="160"/>
      <c r="CJD2" s="161"/>
      <c r="CJE2" s="160"/>
      <c r="CJF2" s="161"/>
      <c r="CJG2" s="160"/>
      <c r="CJH2" s="161"/>
      <c r="CJI2" s="160"/>
      <c r="CJJ2" s="161"/>
      <c r="CJK2" s="160"/>
      <c r="CJL2" s="161"/>
      <c r="CJM2" s="160"/>
      <c r="CJN2" s="161"/>
      <c r="CJO2" s="160"/>
      <c r="CJP2" s="161"/>
      <c r="CJQ2" s="160"/>
      <c r="CJR2" s="161"/>
      <c r="CJS2" s="160"/>
      <c r="CJT2" s="161"/>
      <c r="CJU2" s="160"/>
      <c r="CJV2" s="161"/>
      <c r="CJW2" s="160"/>
      <c r="CJX2" s="161"/>
      <c r="CJY2" s="160"/>
      <c r="CJZ2" s="161"/>
      <c r="CKA2" s="160"/>
      <c r="CKB2" s="161"/>
      <c r="CKC2" s="160"/>
      <c r="CKD2" s="161"/>
      <c r="CKE2" s="160"/>
      <c r="CKF2" s="161"/>
      <c r="CKG2" s="160"/>
      <c r="CKH2" s="161"/>
      <c r="CKI2" s="160"/>
      <c r="CKJ2" s="161"/>
      <c r="CKK2" s="160"/>
      <c r="CKL2" s="161"/>
      <c r="CKM2" s="160"/>
      <c r="CKN2" s="161"/>
      <c r="CKO2" s="160"/>
      <c r="CKP2" s="161"/>
      <c r="CKQ2" s="160"/>
      <c r="CKR2" s="161"/>
      <c r="CKS2" s="160"/>
      <c r="CKT2" s="161"/>
      <c r="CKU2" s="160"/>
      <c r="CKV2" s="161"/>
      <c r="CKW2" s="160"/>
      <c r="CKX2" s="161"/>
      <c r="CKY2" s="160"/>
      <c r="CKZ2" s="161"/>
      <c r="CLA2" s="160"/>
      <c r="CLB2" s="161"/>
      <c r="CLC2" s="160"/>
      <c r="CLD2" s="161"/>
      <c r="CLE2" s="160"/>
      <c r="CLF2" s="161"/>
      <c r="CLG2" s="160"/>
      <c r="CLH2" s="161"/>
      <c r="CLI2" s="160"/>
      <c r="CLJ2" s="161"/>
      <c r="CLK2" s="160"/>
      <c r="CLL2" s="161"/>
      <c r="CLM2" s="160"/>
      <c r="CLN2" s="161"/>
      <c r="CLO2" s="160"/>
      <c r="CLP2" s="161"/>
      <c r="CLQ2" s="160"/>
      <c r="CLR2" s="161"/>
      <c r="CLS2" s="160"/>
      <c r="CLT2" s="161"/>
      <c r="CLU2" s="160"/>
      <c r="CLV2" s="161"/>
      <c r="CLW2" s="160"/>
      <c r="CLX2" s="161"/>
      <c r="CLY2" s="160"/>
      <c r="CLZ2" s="161"/>
      <c r="CMA2" s="160"/>
      <c r="CMB2" s="161"/>
      <c r="CMC2" s="160"/>
      <c r="CMD2" s="161"/>
      <c r="CME2" s="160"/>
      <c r="CMF2" s="161"/>
      <c r="CMG2" s="160"/>
      <c r="CMH2" s="161"/>
      <c r="CMI2" s="160"/>
      <c r="CMJ2" s="161"/>
      <c r="CMK2" s="160"/>
      <c r="CML2" s="161"/>
      <c r="CMM2" s="160"/>
      <c r="CMN2" s="161"/>
      <c r="CMO2" s="160"/>
      <c r="CMP2" s="161"/>
      <c r="CMQ2" s="160"/>
      <c r="CMR2" s="161"/>
      <c r="CMS2" s="160"/>
      <c r="CMT2" s="161"/>
      <c r="CMU2" s="160"/>
      <c r="CMV2" s="161"/>
      <c r="CMW2" s="160"/>
      <c r="CMX2" s="161"/>
      <c r="CMY2" s="160"/>
      <c r="CMZ2" s="161"/>
      <c r="CNA2" s="160"/>
      <c r="CNB2" s="161"/>
      <c r="CNC2" s="160"/>
      <c r="CND2" s="161"/>
      <c r="CNE2" s="160"/>
      <c r="CNF2" s="161"/>
      <c r="CNG2" s="160"/>
      <c r="CNH2" s="161"/>
      <c r="CNI2" s="160"/>
      <c r="CNJ2" s="161"/>
      <c r="CNK2" s="160"/>
      <c r="CNL2" s="161"/>
      <c r="CNM2" s="160"/>
      <c r="CNN2" s="161"/>
      <c r="CNO2" s="160"/>
      <c r="CNP2" s="161"/>
      <c r="CNQ2" s="160"/>
      <c r="CNR2" s="161"/>
      <c r="CNS2" s="160"/>
      <c r="CNT2" s="161"/>
      <c r="CNU2" s="160"/>
      <c r="CNV2" s="161"/>
      <c r="CNW2" s="160"/>
      <c r="CNX2" s="161"/>
      <c r="CNY2" s="160"/>
      <c r="CNZ2" s="161"/>
      <c r="COA2" s="160"/>
      <c r="COB2" s="161"/>
      <c r="COC2" s="160"/>
      <c r="COD2" s="161"/>
      <c r="COE2" s="160"/>
      <c r="COF2" s="161"/>
      <c r="COG2" s="160"/>
      <c r="COH2" s="161"/>
      <c r="COI2" s="160"/>
      <c r="COJ2" s="161"/>
      <c r="COK2" s="160"/>
      <c r="COL2" s="161"/>
      <c r="COM2" s="160"/>
      <c r="CON2" s="161"/>
      <c r="COO2" s="160"/>
      <c r="COP2" s="161"/>
      <c r="COQ2" s="160"/>
      <c r="COR2" s="161"/>
      <c r="COS2" s="160"/>
      <c r="COT2" s="161"/>
      <c r="COU2" s="160"/>
      <c r="COV2" s="161"/>
      <c r="COW2" s="160"/>
      <c r="COX2" s="161"/>
      <c r="COY2" s="160"/>
      <c r="COZ2" s="161"/>
      <c r="CPA2" s="160"/>
      <c r="CPB2" s="161"/>
      <c r="CPC2" s="160"/>
      <c r="CPD2" s="161"/>
      <c r="CPE2" s="160"/>
      <c r="CPF2" s="161"/>
      <c r="CPG2" s="160"/>
      <c r="CPH2" s="161"/>
      <c r="CPI2" s="160"/>
      <c r="CPJ2" s="161"/>
      <c r="CPK2" s="160"/>
      <c r="CPL2" s="161"/>
      <c r="CPM2" s="160"/>
      <c r="CPN2" s="161"/>
      <c r="CPO2" s="160"/>
      <c r="CPP2" s="161"/>
      <c r="CPQ2" s="160"/>
      <c r="CPR2" s="161"/>
      <c r="CPS2" s="160"/>
      <c r="CPT2" s="161"/>
      <c r="CPU2" s="160"/>
      <c r="CPV2" s="161"/>
      <c r="CPW2" s="160"/>
      <c r="CPX2" s="161"/>
      <c r="CPY2" s="160"/>
      <c r="CPZ2" s="161"/>
      <c r="CQA2" s="160"/>
      <c r="CQB2" s="161"/>
      <c r="CQC2" s="160"/>
      <c r="CQD2" s="161"/>
      <c r="CQE2" s="160"/>
      <c r="CQF2" s="161"/>
      <c r="CQG2" s="160"/>
      <c r="CQH2" s="161"/>
      <c r="CQI2" s="160"/>
      <c r="CQJ2" s="161"/>
      <c r="CQK2" s="160"/>
      <c r="CQL2" s="161"/>
      <c r="CQM2" s="160"/>
      <c r="CQN2" s="161"/>
      <c r="CQO2" s="160"/>
      <c r="CQP2" s="161"/>
      <c r="CQQ2" s="160"/>
      <c r="CQR2" s="161"/>
      <c r="CQS2" s="160"/>
      <c r="CQT2" s="161"/>
      <c r="CQU2" s="160"/>
      <c r="CQV2" s="161"/>
      <c r="CQW2" s="160"/>
      <c r="CQX2" s="161"/>
      <c r="CQY2" s="160"/>
      <c r="CQZ2" s="161"/>
      <c r="CRA2" s="160"/>
      <c r="CRB2" s="161"/>
      <c r="CRC2" s="160"/>
      <c r="CRD2" s="161"/>
      <c r="CRE2" s="160"/>
      <c r="CRF2" s="161"/>
      <c r="CRG2" s="160"/>
      <c r="CRH2" s="161"/>
      <c r="CRI2" s="160"/>
      <c r="CRJ2" s="161"/>
      <c r="CRK2" s="160"/>
      <c r="CRL2" s="161"/>
      <c r="CRM2" s="160"/>
      <c r="CRN2" s="161"/>
      <c r="CRO2" s="160"/>
      <c r="CRP2" s="161"/>
      <c r="CRQ2" s="160"/>
      <c r="CRR2" s="161"/>
      <c r="CRS2" s="160"/>
      <c r="CRT2" s="161"/>
      <c r="CRU2" s="160"/>
      <c r="CRV2" s="161"/>
      <c r="CRW2" s="160"/>
      <c r="CRX2" s="161"/>
      <c r="CRY2" s="160"/>
      <c r="CRZ2" s="161"/>
      <c r="CSA2" s="160"/>
      <c r="CSB2" s="161"/>
      <c r="CSC2" s="160"/>
      <c r="CSD2" s="161"/>
      <c r="CSE2" s="160"/>
      <c r="CSF2" s="161"/>
      <c r="CSG2" s="160"/>
      <c r="CSH2" s="161"/>
      <c r="CSI2" s="160"/>
      <c r="CSJ2" s="161"/>
      <c r="CSK2" s="160"/>
      <c r="CSL2" s="161"/>
      <c r="CSM2" s="160"/>
      <c r="CSN2" s="161"/>
      <c r="CSO2" s="160"/>
      <c r="CSP2" s="161"/>
      <c r="CSQ2" s="160"/>
      <c r="CSR2" s="161"/>
      <c r="CSS2" s="160"/>
      <c r="CST2" s="161"/>
      <c r="CSU2" s="160"/>
      <c r="CSV2" s="161"/>
      <c r="CSW2" s="160"/>
      <c r="CSX2" s="161"/>
      <c r="CSY2" s="160"/>
      <c r="CSZ2" s="161"/>
      <c r="CTA2" s="160"/>
      <c r="CTB2" s="161"/>
      <c r="CTC2" s="160"/>
      <c r="CTD2" s="161"/>
      <c r="CTE2" s="160"/>
      <c r="CTF2" s="161"/>
      <c r="CTG2" s="160"/>
      <c r="CTH2" s="161"/>
      <c r="CTI2" s="160"/>
      <c r="CTJ2" s="161"/>
      <c r="CTK2" s="160"/>
      <c r="CTL2" s="161"/>
      <c r="CTM2" s="160"/>
      <c r="CTN2" s="161"/>
      <c r="CTO2" s="160"/>
      <c r="CTP2" s="161"/>
      <c r="CTQ2" s="160"/>
      <c r="CTR2" s="161"/>
      <c r="CTS2" s="160"/>
      <c r="CTT2" s="161"/>
      <c r="CTU2" s="160"/>
      <c r="CTV2" s="161"/>
      <c r="CTW2" s="160"/>
      <c r="CTX2" s="161"/>
      <c r="CTY2" s="160"/>
      <c r="CTZ2" s="161"/>
      <c r="CUA2" s="160"/>
      <c r="CUB2" s="161"/>
      <c r="CUC2" s="160"/>
      <c r="CUD2" s="161"/>
      <c r="CUE2" s="160"/>
      <c r="CUF2" s="161"/>
      <c r="CUG2" s="160"/>
      <c r="CUH2" s="161"/>
      <c r="CUI2" s="160"/>
      <c r="CUJ2" s="161"/>
      <c r="CUK2" s="160"/>
      <c r="CUL2" s="161"/>
      <c r="CUM2" s="160"/>
      <c r="CUN2" s="161"/>
      <c r="CUO2" s="160"/>
      <c r="CUP2" s="161"/>
      <c r="CUQ2" s="160"/>
      <c r="CUR2" s="161"/>
      <c r="CUS2" s="160"/>
      <c r="CUT2" s="161"/>
      <c r="CUU2" s="160"/>
      <c r="CUV2" s="161"/>
      <c r="CUW2" s="160"/>
      <c r="CUX2" s="161"/>
      <c r="CUY2" s="160"/>
      <c r="CUZ2" s="161"/>
      <c r="CVA2" s="160"/>
      <c r="CVB2" s="161"/>
      <c r="CVC2" s="160"/>
      <c r="CVD2" s="161"/>
      <c r="CVE2" s="160"/>
      <c r="CVF2" s="161"/>
      <c r="CVG2" s="160"/>
      <c r="CVH2" s="161"/>
      <c r="CVI2" s="160"/>
      <c r="CVJ2" s="161"/>
      <c r="CVK2" s="160"/>
      <c r="CVL2" s="161"/>
      <c r="CVM2" s="160"/>
      <c r="CVN2" s="161"/>
      <c r="CVO2" s="160"/>
      <c r="CVP2" s="161"/>
      <c r="CVQ2" s="160"/>
      <c r="CVR2" s="161"/>
      <c r="CVS2" s="160"/>
      <c r="CVT2" s="161"/>
      <c r="CVU2" s="160"/>
      <c r="CVV2" s="161"/>
      <c r="CVW2" s="160"/>
      <c r="CVX2" s="161"/>
      <c r="CVY2" s="160"/>
      <c r="CVZ2" s="161"/>
      <c r="CWA2" s="160"/>
      <c r="CWB2" s="161"/>
      <c r="CWC2" s="160"/>
      <c r="CWD2" s="161"/>
      <c r="CWE2" s="160"/>
      <c r="CWF2" s="161"/>
      <c r="CWG2" s="160"/>
      <c r="CWH2" s="161"/>
      <c r="CWI2" s="160"/>
      <c r="CWJ2" s="161"/>
      <c r="CWK2" s="160"/>
      <c r="CWL2" s="161"/>
      <c r="CWM2" s="160"/>
      <c r="CWN2" s="161"/>
      <c r="CWO2" s="160"/>
      <c r="CWP2" s="161"/>
      <c r="CWQ2" s="160"/>
      <c r="CWR2" s="161"/>
      <c r="CWS2" s="160"/>
      <c r="CWT2" s="161"/>
      <c r="CWU2" s="160"/>
      <c r="CWV2" s="161"/>
      <c r="CWW2" s="160"/>
      <c r="CWX2" s="161"/>
      <c r="CWY2" s="160"/>
      <c r="CWZ2" s="161"/>
      <c r="CXA2" s="160"/>
      <c r="CXB2" s="161"/>
      <c r="CXC2" s="160"/>
      <c r="CXD2" s="161"/>
      <c r="CXE2" s="160"/>
      <c r="CXF2" s="161"/>
      <c r="CXG2" s="160"/>
      <c r="CXH2" s="161"/>
      <c r="CXI2" s="160"/>
      <c r="CXJ2" s="161"/>
      <c r="CXK2" s="160"/>
      <c r="CXL2" s="161"/>
      <c r="CXM2" s="160"/>
      <c r="CXN2" s="161"/>
      <c r="CXO2" s="160"/>
      <c r="CXP2" s="161"/>
      <c r="CXQ2" s="160"/>
      <c r="CXR2" s="161"/>
      <c r="CXS2" s="160"/>
      <c r="CXT2" s="161"/>
      <c r="CXU2" s="160"/>
      <c r="CXV2" s="161"/>
      <c r="CXW2" s="160"/>
      <c r="CXX2" s="161"/>
      <c r="CXY2" s="160"/>
      <c r="CXZ2" s="161"/>
      <c r="CYA2" s="160"/>
      <c r="CYB2" s="161"/>
      <c r="CYC2" s="160"/>
      <c r="CYD2" s="161"/>
      <c r="CYE2" s="160"/>
      <c r="CYF2" s="161"/>
      <c r="CYG2" s="160"/>
      <c r="CYH2" s="161"/>
      <c r="CYI2" s="160"/>
      <c r="CYJ2" s="161"/>
      <c r="CYK2" s="160"/>
      <c r="CYL2" s="161"/>
      <c r="CYM2" s="160"/>
      <c r="CYN2" s="161"/>
      <c r="CYO2" s="160"/>
      <c r="CYP2" s="161"/>
      <c r="CYQ2" s="160"/>
      <c r="CYR2" s="161"/>
      <c r="CYS2" s="160"/>
      <c r="CYT2" s="161"/>
      <c r="CYU2" s="160"/>
      <c r="CYV2" s="161"/>
      <c r="CYW2" s="160"/>
      <c r="CYX2" s="161"/>
      <c r="CYY2" s="160"/>
      <c r="CYZ2" s="161"/>
      <c r="CZA2" s="160"/>
      <c r="CZB2" s="161"/>
      <c r="CZC2" s="160"/>
      <c r="CZD2" s="161"/>
      <c r="CZE2" s="160"/>
      <c r="CZF2" s="161"/>
      <c r="CZG2" s="160"/>
      <c r="CZH2" s="161"/>
      <c r="CZI2" s="160"/>
      <c r="CZJ2" s="161"/>
      <c r="CZK2" s="160"/>
      <c r="CZL2" s="161"/>
      <c r="CZM2" s="160"/>
      <c r="CZN2" s="161"/>
      <c r="CZO2" s="160"/>
      <c r="CZP2" s="161"/>
      <c r="CZQ2" s="160"/>
      <c r="CZR2" s="161"/>
      <c r="CZS2" s="160"/>
      <c r="CZT2" s="161"/>
      <c r="CZU2" s="160"/>
      <c r="CZV2" s="161"/>
      <c r="CZW2" s="160"/>
      <c r="CZX2" s="161"/>
      <c r="CZY2" s="160"/>
      <c r="CZZ2" s="161"/>
      <c r="DAA2" s="160"/>
      <c r="DAB2" s="161"/>
      <c r="DAC2" s="160"/>
      <c r="DAD2" s="161"/>
      <c r="DAE2" s="160"/>
      <c r="DAF2" s="161"/>
      <c r="DAG2" s="160"/>
      <c r="DAH2" s="161"/>
      <c r="DAI2" s="160"/>
      <c r="DAJ2" s="161"/>
      <c r="DAK2" s="160"/>
      <c r="DAL2" s="161"/>
      <c r="DAM2" s="160"/>
      <c r="DAN2" s="161"/>
      <c r="DAO2" s="160"/>
      <c r="DAP2" s="161"/>
      <c r="DAQ2" s="160"/>
      <c r="DAR2" s="161"/>
      <c r="DAS2" s="160"/>
      <c r="DAT2" s="161"/>
      <c r="DAU2" s="160"/>
      <c r="DAV2" s="161"/>
      <c r="DAW2" s="160"/>
      <c r="DAX2" s="161"/>
      <c r="DAY2" s="160"/>
      <c r="DAZ2" s="161"/>
      <c r="DBA2" s="160"/>
      <c r="DBB2" s="161"/>
      <c r="DBC2" s="160"/>
      <c r="DBD2" s="161"/>
      <c r="DBE2" s="160"/>
      <c r="DBF2" s="161"/>
      <c r="DBG2" s="160"/>
      <c r="DBH2" s="161"/>
      <c r="DBI2" s="160"/>
      <c r="DBJ2" s="161"/>
      <c r="DBK2" s="160"/>
      <c r="DBL2" s="161"/>
      <c r="DBM2" s="160"/>
      <c r="DBN2" s="161"/>
      <c r="DBO2" s="160"/>
      <c r="DBP2" s="161"/>
      <c r="DBQ2" s="160"/>
      <c r="DBR2" s="161"/>
      <c r="DBS2" s="160"/>
      <c r="DBT2" s="161"/>
      <c r="DBU2" s="160"/>
      <c r="DBV2" s="161"/>
      <c r="DBW2" s="160"/>
      <c r="DBX2" s="161"/>
      <c r="DBY2" s="160"/>
      <c r="DBZ2" s="161"/>
      <c r="DCA2" s="160"/>
      <c r="DCB2" s="161"/>
      <c r="DCC2" s="160"/>
      <c r="DCD2" s="161"/>
      <c r="DCE2" s="160"/>
      <c r="DCF2" s="161"/>
      <c r="DCG2" s="160"/>
      <c r="DCH2" s="161"/>
      <c r="DCI2" s="160"/>
      <c r="DCJ2" s="161"/>
      <c r="DCK2" s="160"/>
      <c r="DCL2" s="161"/>
      <c r="DCM2" s="160"/>
      <c r="DCN2" s="161"/>
      <c r="DCO2" s="160"/>
      <c r="DCP2" s="161"/>
      <c r="DCQ2" s="160"/>
      <c r="DCR2" s="161"/>
      <c r="DCS2" s="160"/>
      <c r="DCT2" s="161"/>
      <c r="DCU2" s="160"/>
      <c r="DCV2" s="161"/>
      <c r="DCW2" s="160"/>
      <c r="DCX2" s="161"/>
      <c r="DCY2" s="160"/>
      <c r="DCZ2" s="161"/>
      <c r="DDA2" s="160"/>
      <c r="DDB2" s="161"/>
      <c r="DDC2" s="160"/>
      <c r="DDD2" s="161"/>
      <c r="DDE2" s="160"/>
      <c r="DDF2" s="161"/>
      <c r="DDG2" s="160"/>
      <c r="DDH2" s="161"/>
      <c r="DDI2" s="160"/>
      <c r="DDJ2" s="161"/>
      <c r="DDK2" s="160"/>
      <c r="DDL2" s="161"/>
      <c r="DDM2" s="160"/>
      <c r="DDN2" s="161"/>
      <c r="DDO2" s="160"/>
      <c r="DDP2" s="161"/>
      <c r="DDQ2" s="160"/>
      <c r="DDR2" s="161"/>
      <c r="DDS2" s="160"/>
      <c r="DDT2" s="161"/>
      <c r="DDU2" s="160"/>
      <c r="DDV2" s="161"/>
      <c r="DDW2" s="160"/>
      <c r="DDX2" s="161"/>
      <c r="DDY2" s="160"/>
      <c r="DDZ2" s="161"/>
      <c r="DEA2" s="160"/>
      <c r="DEB2" s="161"/>
      <c r="DEC2" s="160"/>
      <c r="DED2" s="161"/>
      <c r="DEE2" s="160"/>
      <c r="DEF2" s="161"/>
      <c r="DEG2" s="160"/>
      <c r="DEH2" s="161"/>
      <c r="DEI2" s="160"/>
      <c r="DEJ2" s="161"/>
      <c r="DEK2" s="160"/>
      <c r="DEL2" s="161"/>
      <c r="DEM2" s="160"/>
      <c r="DEN2" s="161"/>
      <c r="DEO2" s="160"/>
      <c r="DEP2" s="161"/>
      <c r="DEQ2" s="160"/>
      <c r="DER2" s="161"/>
      <c r="DES2" s="160"/>
      <c r="DET2" s="161"/>
      <c r="DEU2" s="160"/>
      <c r="DEV2" s="161"/>
      <c r="DEW2" s="160"/>
      <c r="DEX2" s="161"/>
      <c r="DEY2" s="160"/>
      <c r="DEZ2" s="161"/>
      <c r="DFA2" s="160"/>
      <c r="DFB2" s="161"/>
      <c r="DFC2" s="160"/>
      <c r="DFD2" s="161"/>
      <c r="DFE2" s="160"/>
      <c r="DFF2" s="161"/>
      <c r="DFG2" s="160"/>
      <c r="DFH2" s="161"/>
      <c r="DFI2" s="160"/>
      <c r="DFJ2" s="161"/>
      <c r="DFK2" s="160"/>
      <c r="DFL2" s="161"/>
      <c r="DFM2" s="160"/>
      <c r="DFN2" s="161"/>
      <c r="DFO2" s="160"/>
      <c r="DFP2" s="161"/>
      <c r="DFQ2" s="160"/>
      <c r="DFR2" s="161"/>
      <c r="DFS2" s="160"/>
      <c r="DFT2" s="161"/>
      <c r="DFU2" s="160"/>
      <c r="DFV2" s="161"/>
      <c r="DFW2" s="160"/>
      <c r="DFX2" s="161"/>
      <c r="DFY2" s="160"/>
      <c r="DFZ2" s="161"/>
      <c r="DGA2" s="160"/>
      <c r="DGB2" s="161"/>
      <c r="DGC2" s="160"/>
      <c r="DGD2" s="161"/>
      <c r="DGE2" s="160"/>
      <c r="DGF2" s="161"/>
      <c r="DGG2" s="160"/>
      <c r="DGH2" s="161"/>
      <c r="DGI2" s="160"/>
      <c r="DGJ2" s="161"/>
      <c r="DGK2" s="160"/>
      <c r="DGL2" s="161"/>
      <c r="DGM2" s="160"/>
      <c r="DGN2" s="161"/>
      <c r="DGO2" s="160"/>
      <c r="DGP2" s="161"/>
      <c r="DGQ2" s="160"/>
      <c r="DGR2" s="161"/>
      <c r="DGS2" s="160"/>
      <c r="DGT2" s="161"/>
      <c r="DGU2" s="160"/>
      <c r="DGV2" s="161"/>
      <c r="DGW2" s="160"/>
      <c r="DGX2" s="161"/>
      <c r="DGY2" s="160"/>
      <c r="DGZ2" s="161"/>
      <c r="DHA2" s="160"/>
      <c r="DHB2" s="161"/>
      <c r="DHC2" s="160"/>
      <c r="DHD2" s="161"/>
      <c r="DHE2" s="160"/>
      <c r="DHF2" s="161"/>
      <c r="DHG2" s="160"/>
      <c r="DHH2" s="161"/>
      <c r="DHI2" s="160"/>
      <c r="DHJ2" s="161"/>
      <c r="DHK2" s="160"/>
      <c r="DHL2" s="161"/>
      <c r="DHM2" s="160"/>
      <c r="DHN2" s="161"/>
      <c r="DHO2" s="160"/>
      <c r="DHP2" s="161"/>
      <c r="DHQ2" s="160"/>
      <c r="DHR2" s="161"/>
      <c r="DHS2" s="160"/>
      <c r="DHT2" s="161"/>
      <c r="DHU2" s="160"/>
      <c r="DHV2" s="161"/>
      <c r="DHW2" s="160"/>
      <c r="DHX2" s="161"/>
      <c r="DHY2" s="160"/>
      <c r="DHZ2" s="161"/>
      <c r="DIA2" s="160"/>
      <c r="DIB2" s="161"/>
      <c r="DIC2" s="160"/>
      <c r="DID2" s="161"/>
      <c r="DIE2" s="160"/>
      <c r="DIF2" s="161"/>
      <c r="DIG2" s="160"/>
      <c r="DIH2" s="161"/>
      <c r="DII2" s="160"/>
      <c r="DIJ2" s="161"/>
      <c r="DIK2" s="160"/>
      <c r="DIL2" s="161"/>
      <c r="DIM2" s="160"/>
      <c r="DIN2" s="161"/>
      <c r="DIO2" s="160"/>
      <c r="DIP2" s="161"/>
      <c r="DIQ2" s="160"/>
      <c r="DIR2" s="161"/>
      <c r="DIS2" s="160"/>
      <c r="DIT2" s="161"/>
      <c r="DIU2" s="160"/>
      <c r="DIV2" s="161"/>
      <c r="DIW2" s="160"/>
      <c r="DIX2" s="161"/>
      <c r="DIY2" s="160"/>
      <c r="DIZ2" s="161"/>
      <c r="DJA2" s="160"/>
      <c r="DJB2" s="161"/>
      <c r="DJC2" s="160"/>
      <c r="DJD2" s="161"/>
      <c r="DJE2" s="160"/>
      <c r="DJF2" s="161"/>
      <c r="DJG2" s="160"/>
      <c r="DJH2" s="161"/>
      <c r="DJI2" s="160"/>
      <c r="DJJ2" s="161"/>
      <c r="DJK2" s="160"/>
      <c r="DJL2" s="161"/>
      <c r="DJM2" s="160"/>
      <c r="DJN2" s="161"/>
      <c r="DJO2" s="160"/>
      <c r="DJP2" s="161"/>
      <c r="DJQ2" s="160"/>
      <c r="DJR2" s="161"/>
      <c r="DJS2" s="160"/>
      <c r="DJT2" s="161"/>
      <c r="DJU2" s="160"/>
      <c r="DJV2" s="161"/>
      <c r="DJW2" s="160"/>
      <c r="DJX2" s="161"/>
      <c r="DJY2" s="160"/>
      <c r="DJZ2" s="161"/>
      <c r="DKA2" s="160"/>
      <c r="DKB2" s="161"/>
      <c r="DKC2" s="160"/>
      <c r="DKD2" s="161"/>
      <c r="DKE2" s="160"/>
      <c r="DKF2" s="161"/>
      <c r="DKG2" s="160"/>
      <c r="DKH2" s="161"/>
      <c r="DKI2" s="160"/>
      <c r="DKJ2" s="161"/>
      <c r="DKK2" s="160"/>
      <c r="DKL2" s="161"/>
      <c r="DKM2" s="160"/>
      <c r="DKN2" s="161"/>
      <c r="DKO2" s="160"/>
      <c r="DKP2" s="161"/>
      <c r="DKQ2" s="160"/>
      <c r="DKR2" s="161"/>
      <c r="DKS2" s="160"/>
      <c r="DKT2" s="161"/>
      <c r="DKU2" s="160"/>
      <c r="DKV2" s="161"/>
      <c r="DKW2" s="160"/>
      <c r="DKX2" s="161"/>
      <c r="DKY2" s="160"/>
      <c r="DKZ2" s="161"/>
      <c r="DLA2" s="160"/>
      <c r="DLB2" s="161"/>
      <c r="DLC2" s="160"/>
      <c r="DLD2" s="161"/>
      <c r="DLE2" s="160"/>
      <c r="DLF2" s="161"/>
      <c r="DLG2" s="160"/>
      <c r="DLH2" s="161"/>
      <c r="DLI2" s="160"/>
      <c r="DLJ2" s="161"/>
      <c r="DLK2" s="160"/>
      <c r="DLL2" s="161"/>
      <c r="DLM2" s="160"/>
      <c r="DLN2" s="161"/>
      <c r="DLO2" s="160"/>
      <c r="DLP2" s="161"/>
      <c r="DLQ2" s="160"/>
      <c r="DLR2" s="161"/>
      <c r="DLS2" s="160"/>
      <c r="DLT2" s="161"/>
      <c r="DLU2" s="160"/>
      <c r="DLV2" s="161"/>
      <c r="DLW2" s="160"/>
      <c r="DLX2" s="161"/>
      <c r="DLY2" s="160"/>
      <c r="DLZ2" s="161"/>
      <c r="DMA2" s="160"/>
      <c r="DMB2" s="161"/>
      <c r="DMC2" s="160"/>
      <c r="DMD2" s="161"/>
      <c r="DME2" s="160"/>
      <c r="DMF2" s="161"/>
      <c r="DMG2" s="160"/>
      <c r="DMH2" s="161"/>
      <c r="DMI2" s="160"/>
      <c r="DMJ2" s="161"/>
      <c r="DMK2" s="160"/>
      <c r="DML2" s="161"/>
      <c r="DMM2" s="160"/>
      <c r="DMN2" s="161"/>
      <c r="DMO2" s="160"/>
      <c r="DMP2" s="161"/>
      <c r="DMQ2" s="160"/>
      <c r="DMR2" s="161"/>
      <c r="DMS2" s="160"/>
      <c r="DMT2" s="161"/>
      <c r="DMU2" s="160"/>
      <c r="DMV2" s="161"/>
      <c r="DMW2" s="160"/>
      <c r="DMX2" s="161"/>
      <c r="DMY2" s="160"/>
      <c r="DMZ2" s="161"/>
      <c r="DNA2" s="160"/>
      <c r="DNB2" s="161"/>
      <c r="DNC2" s="160"/>
      <c r="DND2" s="161"/>
      <c r="DNE2" s="160"/>
      <c r="DNF2" s="161"/>
      <c r="DNG2" s="160"/>
      <c r="DNH2" s="161"/>
      <c r="DNI2" s="160"/>
      <c r="DNJ2" s="161"/>
      <c r="DNK2" s="160"/>
      <c r="DNL2" s="161"/>
      <c r="DNM2" s="160"/>
      <c r="DNN2" s="161"/>
      <c r="DNO2" s="160"/>
      <c r="DNP2" s="161"/>
      <c r="DNQ2" s="160"/>
      <c r="DNR2" s="161"/>
      <c r="DNS2" s="160"/>
      <c r="DNT2" s="161"/>
      <c r="DNU2" s="160"/>
      <c r="DNV2" s="161"/>
      <c r="DNW2" s="160"/>
      <c r="DNX2" s="161"/>
      <c r="DNY2" s="160"/>
      <c r="DNZ2" s="161"/>
      <c r="DOA2" s="160"/>
      <c r="DOB2" s="161"/>
      <c r="DOC2" s="160"/>
      <c r="DOD2" s="161"/>
      <c r="DOE2" s="160"/>
      <c r="DOF2" s="161"/>
      <c r="DOG2" s="160"/>
      <c r="DOH2" s="161"/>
      <c r="DOI2" s="160"/>
      <c r="DOJ2" s="161"/>
      <c r="DOK2" s="160"/>
      <c r="DOL2" s="161"/>
      <c r="DOM2" s="160"/>
      <c r="DON2" s="161"/>
      <c r="DOO2" s="160"/>
      <c r="DOP2" s="161"/>
      <c r="DOQ2" s="160"/>
      <c r="DOR2" s="161"/>
      <c r="DOS2" s="160"/>
      <c r="DOT2" s="161"/>
      <c r="DOU2" s="160"/>
      <c r="DOV2" s="161"/>
      <c r="DOW2" s="160"/>
      <c r="DOX2" s="161"/>
      <c r="DOY2" s="160"/>
      <c r="DOZ2" s="161"/>
      <c r="DPA2" s="160"/>
      <c r="DPB2" s="161"/>
      <c r="DPC2" s="160"/>
      <c r="DPD2" s="161"/>
      <c r="DPE2" s="160"/>
      <c r="DPF2" s="161"/>
      <c r="DPG2" s="160"/>
      <c r="DPH2" s="161"/>
      <c r="DPI2" s="160"/>
      <c r="DPJ2" s="161"/>
      <c r="DPK2" s="160"/>
      <c r="DPL2" s="161"/>
      <c r="DPM2" s="160"/>
      <c r="DPN2" s="161"/>
      <c r="DPO2" s="160"/>
      <c r="DPP2" s="161"/>
      <c r="DPQ2" s="160"/>
      <c r="DPR2" s="161"/>
      <c r="DPS2" s="160"/>
      <c r="DPT2" s="161"/>
      <c r="DPU2" s="160"/>
      <c r="DPV2" s="161"/>
      <c r="DPW2" s="160"/>
      <c r="DPX2" s="161"/>
      <c r="DPY2" s="160"/>
      <c r="DPZ2" s="161"/>
      <c r="DQA2" s="160"/>
      <c r="DQB2" s="161"/>
      <c r="DQC2" s="160"/>
      <c r="DQD2" s="161"/>
      <c r="DQE2" s="160"/>
      <c r="DQF2" s="161"/>
      <c r="DQG2" s="160"/>
      <c r="DQH2" s="161"/>
      <c r="DQI2" s="160"/>
      <c r="DQJ2" s="161"/>
      <c r="DQK2" s="160"/>
      <c r="DQL2" s="161"/>
      <c r="DQM2" s="160"/>
      <c r="DQN2" s="161"/>
      <c r="DQO2" s="160"/>
      <c r="DQP2" s="161"/>
      <c r="DQQ2" s="160"/>
      <c r="DQR2" s="161"/>
      <c r="DQS2" s="160"/>
      <c r="DQT2" s="161"/>
      <c r="DQU2" s="160"/>
      <c r="DQV2" s="161"/>
      <c r="DQW2" s="160"/>
      <c r="DQX2" s="161"/>
      <c r="DQY2" s="160"/>
      <c r="DQZ2" s="161"/>
      <c r="DRA2" s="160"/>
      <c r="DRB2" s="161"/>
      <c r="DRC2" s="160"/>
      <c r="DRD2" s="161"/>
      <c r="DRE2" s="160"/>
      <c r="DRF2" s="161"/>
      <c r="DRG2" s="160"/>
      <c r="DRH2" s="161"/>
      <c r="DRI2" s="160"/>
      <c r="DRJ2" s="161"/>
      <c r="DRK2" s="160"/>
      <c r="DRL2" s="161"/>
      <c r="DRM2" s="160"/>
      <c r="DRN2" s="161"/>
      <c r="DRO2" s="160"/>
      <c r="DRP2" s="161"/>
      <c r="DRQ2" s="160"/>
      <c r="DRR2" s="161"/>
      <c r="DRS2" s="160"/>
      <c r="DRT2" s="161"/>
      <c r="DRU2" s="160"/>
      <c r="DRV2" s="161"/>
      <c r="DRW2" s="160"/>
      <c r="DRX2" s="161"/>
      <c r="DRY2" s="160"/>
      <c r="DRZ2" s="161"/>
      <c r="DSA2" s="160"/>
      <c r="DSB2" s="161"/>
      <c r="DSC2" s="160"/>
      <c r="DSD2" s="161"/>
      <c r="DSE2" s="160"/>
      <c r="DSF2" s="161"/>
      <c r="DSG2" s="160"/>
      <c r="DSH2" s="161"/>
      <c r="DSI2" s="160"/>
      <c r="DSJ2" s="161"/>
      <c r="DSK2" s="160"/>
      <c r="DSL2" s="161"/>
      <c r="DSM2" s="160"/>
      <c r="DSN2" s="161"/>
      <c r="DSO2" s="160"/>
      <c r="DSP2" s="161"/>
      <c r="DSQ2" s="160"/>
      <c r="DSR2" s="161"/>
      <c r="DSS2" s="160"/>
      <c r="DST2" s="161"/>
      <c r="DSU2" s="160"/>
      <c r="DSV2" s="161"/>
      <c r="DSW2" s="160"/>
      <c r="DSX2" s="161"/>
      <c r="DSY2" s="160"/>
      <c r="DSZ2" s="161"/>
      <c r="DTA2" s="160"/>
      <c r="DTB2" s="161"/>
      <c r="DTC2" s="160"/>
      <c r="DTD2" s="161"/>
      <c r="DTE2" s="160"/>
      <c r="DTF2" s="161"/>
      <c r="DTG2" s="160"/>
      <c r="DTH2" s="161"/>
      <c r="DTI2" s="160"/>
      <c r="DTJ2" s="161"/>
      <c r="DTK2" s="160"/>
      <c r="DTL2" s="161"/>
      <c r="DTM2" s="160"/>
      <c r="DTN2" s="161"/>
      <c r="DTO2" s="160"/>
      <c r="DTP2" s="161"/>
      <c r="DTQ2" s="160"/>
      <c r="DTR2" s="161"/>
      <c r="DTS2" s="160"/>
      <c r="DTT2" s="161"/>
      <c r="DTU2" s="160"/>
      <c r="DTV2" s="161"/>
      <c r="DTW2" s="160"/>
      <c r="DTX2" s="161"/>
      <c r="DTY2" s="160"/>
      <c r="DTZ2" s="161"/>
      <c r="DUA2" s="160"/>
      <c r="DUB2" s="161"/>
      <c r="DUC2" s="160"/>
      <c r="DUD2" s="161"/>
      <c r="DUE2" s="160"/>
      <c r="DUF2" s="161"/>
      <c r="DUG2" s="160"/>
      <c r="DUH2" s="161"/>
      <c r="DUI2" s="160"/>
      <c r="DUJ2" s="161"/>
      <c r="DUK2" s="160"/>
      <c r="DUL2" s="161"/>
      <c r="DUM2" s="160"/>
      <c r="DUN2" s="161"/>
      <c r="DUO2" s="160"/>
      <c r="DUP2" s="161"/>
      <c r="DUQ2" s="160"/>
      <c r="DUR2" s="161"/>
      <c r="DUS2" s="160"/>
      <c r="DUT2" s="161"/>
      <c r="DUU2" s="160"/>
      <c r="DUV2" s="161"/>
      <c r="DUW2" s="160"/>
      <c r="DUX2" s="161"/>
      <c r="DUY2" s="160"/>
      <c r="DUZ2" s="161"/>
      <c r="DVA2" s="160"/>
      <c r="DVB2" s="161"/>
      <c r="DVC2" s="160"/>
      <c r="DVD2" s="161"/>
      <c r="DVE2" s="160"/>
      <c r="DVF2" s="161"/>
      <c r="DVG2" s="160"/>
      <c r="DVH2" s="161"/>
      <c r="DVI2" s="160"/>
      <c r="DVJ2" s="161"/>
      <c r="DVK2" s="160"/>
      <c r="DVL2" s="161"/>
      <c r="DVM2" s="160"/>
      <c r="DVN2" s="161"/>
      <c r="DVO2" s="160"/>
      <c r="DVP2" s="161"/>
      <c r="DVQ2" s="160"/>
      <c r="DVR2" s="161"/>
      <c r="DVS2" s="160"/>
      <c r="DVT2" s="161"/>
      <c r="DVU2" s="160"/>
      <c r="DVV2" s="161"/>
      <c r="DVW2" s="160"/>
      <c r="DVX2" s="161"/>
      <c r="DVY2" s="160"/>
      <c r="DVZ2" s="161"/>
      <c r="DWA2" s="160"/>
      <c r="DWB2" s="161"/>
      <c r="DWC2" s="160"/>
      <c r="DWD2" s="161"/>
      <c r="DWE2" s="160"/>
      <c r="DWF2" s="161"/>
      <c r="DWG2" s="160"/>
      <c r="DWH2" s="161"/>
      <c r="DWI2" s="160"/>
      <c r="DWJ2" s="161"/>
      <c r="DWK2" s="160"/>
      <c r="DWL2" s="161"/>
      <c r="DWM2" s="160"/>
      <c r="DWN2" s="161"/>
      <c r="DWO2" s="160"/>
      <c r="DWP2" s="161"/>
      <c r="DWQ2" s="160"/>
      <c r="DWR2" s="161"/>
      <c r="DWS2" s="160"/>
      <c r="DWT2" s="161"/>
      <c r="DWU2" s="160"/>
      <c r="DWV2" s="161"/>
      <c r="DWW2" s="160"/>
      <c r="DWX2" s="161"/>
      <c r="DWY2" s="160"/>
      <c r="DWZ2" s="161"/>
      <c r="DXA2" s="160"/>
      <c r="DXB2" s="161"/>
      <c r="DXC2" s="160"/>
      <c r="DXD2" s="161"/>
      <c r="DXE2" s="160"/>
      <c r="DXF2" s="161"/>
      <c r="DXG2" s="160"/>
      <c r="DXH2" s="161"/>
      <c r="DXI2" s="160"/>
      <c r="DXJ2" s="161"/>
      <c r="DXK2" s="160"/>
      <c r="DXL2" s="161"/>
      <c r="DXM2" s="160"/>
      <c r="DXN2" s="161"/>
      <c r="DXO2" s="160"/>
      <c r="DXP2" s="161"/>
      <c r="DXQ2" s="160"/>
      <c r="DXR2" s="161"/>
      <c r="DXS2" s="160"/>
      <c r="DXT2" s="161"/>
      <c r="DXU2" s="160"/>
      <c r="DXV2" s="161"/>
      <c r="DXW2" s="160"/>
      <c r="DXX2" s="161"/>
      <c r="DXY2" s="160"/>
      <c r="DXZ2" s="161"/>
      <c r="DYA2" s="160"/>
      <c r="DYB2" s="161"/>
      <c r="DYC2" s="160"/>
      <c r="DYD2" s="161"/>
      <c r="DYE2" s="160"/>
      <c r="DYF2" s="161"/>
      <c r="DYG2" s="160"/>
      <c r="DYH2" s="161"/>
      <c r="DYI2" s="160"/>
      <c r="DYJ2" s="161"/>
      <c r="DYK2" s="160"/>
      <c r="DYL2" s="161"/>
      <c r="DYM2" s="160"/>
      <c r="DYN2" s="161"/>
      <c r="DYO2" s="160"/>
      <c r="DYP2" s="161"/>
      <c r="DYQ2" s="160"/>
      <c r="DYR2" s="161"/>
      <c r="DYS2" s="160"/>
      <c r="DYT2" s="161"/>
      <c r="DYU2" s="160"/>
      <c r="DYV2" s="161"/>
      <c r="DYW2" s="160"/>
      <c r="DYX2" s="161"/>
      <c r="DYY2" s="160"/>
      <c r="DYZ2" s="161"/>
      <c r="DZA2" s="160"/>
      <c r="DZB2" s="161"/>
      <c r="DZC2" s="160"/>
      <c r="DZD2" s="161"/>
      <c r="DZE2" s="160"/>
      <c r="DZF2" s="161"/>
      <c r="DZG2" s="160"/>
      <c r="DZH2" s="161"/>
      <c r="DZI2" s="160"/>
      <c r="DZJ2" s="161"/>
      <c r="DZK2" s="160"/>
      <c r="DZL2" s="161"/>
      <c r="DZM2" s="160"/>
      <c r="DZN2" s="161"/>
      <c r="DZO2" s="160"/>
      <c r="DZP2" s="161"/>
      <c r="DZQ2" s="160"/>
      <c r="DZR2" s="161"/>
      <c r="DZS2" s="160"/>
      <c r="DZT2" s="161"/>
      <c r="DZU2" s="160"/>
      <c r="DZV2" s="161"/>
      <c r="DZW2" s="160"/>
      <c r="DZX2" s="161"/>
      <c r="DZY2" s="160"/>
      <c r="DZZ2" s="161"/>
      <c r="EAA2" s="160"/>
      <c r="EAB2" s="161"/>
      <c r="EAC2" s="160"/>
      <c r="EAD2" s="161"/>
      <c r="EAE2" s="160"/>
      <c r="EAF2" s="161"/>
      <c r="EAG2" s="160"/>
      <c r="EAH2" s="161"/>
      <c r="EAI2" s="160"/>
      <c r="EAJ2" s="161"/>
      <c r="EAK2" s="160"/>
      <c r="EAL2" s="161"/>
      <c r="EAM2" s="160"/>
      <c r="EAN2" s="161"/>
      <c r="EAO2" s="160"/>
      <c r="EAP2" s="161"/>
      <c r="EAQ2" s="160"/>
      <c r="EAR2" s="161"/>
      <c r="EAS2" s="160"/>
      <c r="EAT2" s="161"/>
      <c r="EAU2" s="160"/>
      <c r="EAV2" s="161"/>
      <c r="EAW2" s="160"/>
      <c r="EAX2" s="161"/>
      <c r="EAY2" s="160"/>
      <c r="EAZ2" s="161"/>
      <c r="EBA2" s="160"/>
      <c r="EBB2" s="161"/>
      <c r="EBC2" s="160"/>
      <c r="EBD2" s="161"/>
      <c r="EBE2" s="160"/>
      <c r="EBF2" s="161"/>
      <c r="EBG2" s="160"/>
      <c r="EBH2" s="161"/>
      <c r="EBI2" s="160"/>
      <c r="EBJ2" s="161"/>
      <c r="EBK2" s="160"/>
      <c r="EBL2" s="161"/>
      <c r="EBM2" s="160"/>
      <c r="EBN2" s="161"/>
      <c r="EBO2" s="160"/>
      <c r="EBP2" s="161"/>
      <c r="EBQ2" s="160"/>
      <c r="EBR2" s="161"/>
      <c r="EBS2" s="160"/>
      <c r="EBT2" s="161"/>
      <c r="EBU2" s="160"/>
      <c r="EBV2" s="161"/>
      <c r="EBW2" s="160"/>
      <c r="EBX2" s="161"/>
      <c r="EBY2" s="160"/>
      <c r="EBZ2" s="161"/>
      <c r="ECA2" s="160"/>
      <c r="ECB2" s="161"/>
      <c r="ECC2" s="160"/>
      <c r="ECD2" s="161"/>
      <c r="ECE2" s="160"/>
      <c r="ECF2" s="161"/>
      <c r="ECG2" s="160"/>
      <c r="ECH2" s="161"/>
      <c r="ECI2" s="160"/>
      <c r="ECJ2" s="161"/>
      <c r="ECK2" s="160"/>
      <c r="ECL2" s="161"/>
      <c r="ECM2" s="160"/>
      <c r="ECN2" s="161"/>
      <c r="ECO2" s="160"/>
      <c r="ECP2" s="161"/>
      <c r="ECQ2" s="160"/>
      <c r="ECR2" s="161"/>
      <c r="ECS2" s="160"/>
      <c r="ECT2" s="161"/>
      <c r="ECU2" s="160"/>
      <c r="ECV2" s="161"/>
      <c r="ECW2" s="160"/>
      <c r="ECX2" s="161"/>
      <c r="ECY2" s="160"/>
      <c r="ECZ2" s="161"/>
      <c r="EDA2" s="160"/>
      <c r="EDB2" s="161"/>
      <c r="EDC2" s="160"/>
      <c r="EDD2" s="161"/>
      <c r="EDE2" s="160"/>
      <c r="EDF2" s="161"/>
      <c r="EDG2" s="160"/>
      <c r="EDH2" s="161"/>
      <c r="EDI2" s="160"/>
      <c r="EDJ2" s="161"/>
      <c r="EDK2" s="160"/>
      <c r="EDL2" s="161"/>
      <c r="EDM2" s="160"/>
      <c r="EDN2" s="161"/>
      <c r="EDO2" s="160"/>
      <c r="EDP2" s="161"/>
      <c r="EDQ2" s="160"/>
      <c r="EDR2" s="161"/>
      <c r="EDS2" s="160"/>
      <c r="EDT2" s="161"/>
      <c r="EDU2" s="160"/>
      <c r="EDV2" s="161"/>
      <c r="EDW2" s="160"/>
      <c r="EDX2" s="161"/>
      <c r="EDY2" s="160"/>
      <c r="EDZ2" s="161"/>
      <c r="EEA2" s="160"/>
      <c r="EEB2" s="161"/>
      <c r="EEC2" s="160"/>
      <c r="EED2" s="161"/>
      <c r="EEE2" s="160"/>
      <c r="EEF2" s="161"/>
      <c r="EEG2" s="160"/>
      <c r="EEH2" s="161"/>
      <c r="EEI2" s="160"/>
      <c r="EEJ2" s="161"/>
      <c r="EEK2" s="160"/>
      <c r="EEL2" s="161"/>
      <c r="EEM2" s="160"/>
      <c r="EEN2" s="161"/>
      <c r="EEO2" s="160"/>
      <c r="EEP2" s="161"/>
      <c r="EEQ2" s="160"/>
      <c r="EER2" s="161"/>
      <c r="EES2" s="160"/>
      <c r="EET2" s="161"/>
      <c r="EEU2" s="160"/>
      <c r="EEV2" s="161"/>
      <c r="EEW2" s="160"/>
      <c r="EEX2" s="161"/>
      <c r="EEY2" s="160"/>
      <c r="EEZ2" s="161"/>
      <c r="EFA2" s="160"/>
      <c r="EFB2" s="161"/>
      <c r="EFC2" s="160"/>
      <c r="EFD2" s="161"/>
      <c r="EFE2" s="160"/>
      <c r="EFF2" s="161"/>
      <c r="EFG2" s="160"/>
      <c r="EFH2" s="161"/>
      <c r="EFI2" s="160"/>
      <c r="EFJ2" s="161"/>
      <c r="EFK2" s="160"/>
      <c r="EFL2" s="161"/>
      <c r="EFM2" s="160"/>
      <c r="EFN2" s="161"/>
      <c r="EFO2" s="160"/>
      <c r="EFP2" s="161"/>
      <c r="EFQ2" s="160"/>
      <c r="EFR2" s="161"/>
      <c r="EFS2" s="160"/>
      <c r="EFT2" s="161"/>
      <c r="EFU2" s="160"/>
      <c r="EFV2" s="161"/>
      <c r="EFW2" s="160"/>
      <c r="EFX2" s="161"/>
      <c r="EFY2" s="160"/>
      <c r="EFZ2" s="161"/>
      <c r="EGA2" s="160"/>
      <c r="EGB2" s="161"/>
      <c r="EGC2" s="160"/>
      <c r="EGD2" s="161"/>
      <c r="EGE2" s="160"/>
      <c r="EGF2" s="161"/>
      <c r="EGG2" s="160"/>
      <c r="EGH2" s="161"/>
      <c r="EGI2" s="160"/>
      <c r="EGJ2" s="161"/>
      <c r="EGK2" s="160"/>
      <c r="EGL2" s="161"/>
      <c r="EGM2" s="160"/>
      <c r="EGN2" s="161"/>
      <c r="EGO2" s="160"/>
      <c r="EGP2" s="161"/>
      <c r="EGQ2" s="160"/>
      <c r="EGR2" s="161"/>
      <c r="EGS2" s="160"/>
      <c r="EGT2" s="161"/>
      <c r="EGU2" s="160"/>
      <c r="EGV2" s="161"/>
      <c r="EGW2" s="160"/>
      <c r="EGX2" s="161"/>
      <c r="EGY2" s="160"/>
      <c r="EGZ2" s="161"/>
      <c r="EHA2" s="160"/>
      <c r="EHB2" s="161"/>
      <c r="EHC2" s="160"/>
      <c r="EHD2" s="161"/>
      <c r="EHE2" s="160"/>
      <c r="EHF2" s="161"/>
      <c r="EHG2" s="160"/>
      <c r="EHH2" s="161"/>
      <c r="EHI2" s="160"/>
      <c r="EHJ2" s="161"/>
      <c r="EHK2" s="160"/>
      <c r="EHL2" s="161"/>
      <c r="EHM2" s="160"/>
      <c r="EHN2" s="161"/>
      <c r="EHO2" s="160"/>
      <c r="EHP2" s="161"/>
      <c r="EHQ2" s="160"/>
      <c r="EHR2" s="161"/>
      <c r="EHS2" s="160"/>
      <c r="EHT2" s="161"/>
      <c r="EHU2" s="160"/>
      <c r="EHV2" s="161"/>
      <c r="EHW2" s="160"/>
      <c r="EHX2" s="161"/>
      <c r="EHY2" s="160"/>
      <c r="EHZ2" s="161"/>
      <c r="EIA2" s="160"/>
      <c r="EIB2" s="161"/>
      <c r="EIC2" s="160"/>
      <c r="EID2" s="161"/>
      <c r="EIE2" s="160"/>
      <c r="EIF2" s="161"/>
      <c r="EIG2" s="160"/>
      <c r="EIH2" s="161"/>
      <c r="EII2" s="160"/>
      <c r="EIJ2" s="161"/>
      <c r="EIK2" s="160"/>
      <c r="EIL2" s="161"/>
      <c r="EIM2" s="160"/>
      <c r="EIN2" s="161"/>
      <c r="EIO2" s="160"/>
      <c r="EIP2" s="161"/>
      <c r="EIQ2" s="160"/>
      <c r="EIR2" s="161"/>
      <c r="EIS2" s="160"/>
      <c r="EIT2" s="161"/>
      <c r="EIU2" s="160"/>
      <c r="EIV2" s="161"/>
      <c r="EIW2" s="160"/>
      <c r="EIX2" s="161"/>
      <c r="EIY2" s="160"/>
      <c r="EIZ2" s="161"/>
      <c r="EJA2" s="160"/>
      <c r="EJB2" s="161"/>
      <c r="EJC2" s="160"/>
      <c r="EJD2" s="161"/>
      <c r="EJE2" s="160"/>
      <c r="EJF2" s="161"/>
      <c r="EJG2" s="160"/>
      <c r="EJH2" s="161"/>
      <c r="EJI2" s="160"/>
      <c r="EJJ2" s="161"/>
      <c r="EJK2" s="160"/>
      <c r="EJL2" s="161"/>
      <c r="EJM2" s="160"/>
      <c r="EJN2" s="161"/>
      <c r="EJO2" s="160"/>
      <c r="EJP2" s="161"/>
      <c r="EJQ2" s="160"/>
      <c r="EJR2" s="161"/>
      <c r="EJS2" s="160"/>
      <c r="EJT2" s="161"/>
      <c r="EJU2" s="160"/>
      <c r="EJV2" s="161"/>
      <c r="EJW2" s="160"/>
      <c r="EJX2" s="161"/>
      <c r="EJY2" s="160"/>
      <c r="EJZ2" s="161"/>
      <c r="EKA2" s="160"/>
      <c r="EKB2" s="161"/>
      <c r="EKC2" s="160"/>
      <c r="EKD2" s="161"/>
      <c r="EKE2" s="160"/>
      <c r="EKF2" s="161"/>
      <c r="EKG2" s="160"/>
      <c r="EKH2" s="161"/>
      <c r="EKI2" s="160"/>
      <c r="EKJ2" s="161"/>
      <c r="EKK2" s="160"/>
      <c r="EKL2" s="161"/>
      <c r="EKM2" s="160"/>
      <c r="EKN2" s="161"/>
      <c r="EKO2" s="160"/>
      <c r="EKP2" s="161"/>
      <c r="EKQ2" s="160"/>
      <c r="EKR2" s="161"/>
      <c r="EKS2" s="160"/>
      <c r="EKT2" s="161"/>
      <c r="EKU2" s="160"/>
      <c r="EKV2" s="161"/>
      <c r="EKW2" s="160"/>
      <c r="EKX2" s="161"/>
      <c r="EKY2" s="160"/>
      <c r="EKZ2" s="161"/>
      <c r="ELA2" s="160"/>
      <c r="ELB2" s="161"/>
      <c r="ELC2" s="160"/>
      <c r="ELD2" s="161"/>
      <c r="ELE2" s="160"/>
      <c r="ELF2" s="161"/>
      <c r="ELG2" s="160"/>
      <c r="ELH2" s="161"/>
      <c r="ELI2" s="160"/>
      <c r="ELJ2" s="161"/>
      <c r="ELK2" s="160"/>
      <c r="ELL2" s="161"/>
      <c r="ELM2" s="160"/>
      <c r="ELN2" s="161"/>
      <c r="ELO2" s="160"/>
      <c r="ELP2" s="161"/>
      <c r="ELQ2" s="160"/>
      <c r="ELR2" s="161"/>
      <c r="ELS2" s="160"/>
      <c r="ELT2" s="161"/>
      <c r="ELU2" s="160"/>
      <c r="ELV2" s="161"/>
      <c r="ELW2" s="160"/>
      <c r="ELX2" s="161"/>
      <c r="ELY2" s="160"/>
      <c r="ELZ2" s="161"/>
      <c r="EMA2" s="160"/>
      <c r="EMB2" s="161"/>
      <c r="EMC2" s="160"/>
      <c r="EMD2" s="161"/>
      <c r="EME2" s="160"/>
      <c r="EMF2" s="161"/>
      <c r="EMG2" s="160"/>
      <c r="EMH2" s="161"/>
      <c r="EMI2" s="160"/>
      <c r="EMJ2" s="161"/>
      <c r="EMK2" s="160"/>
      <c r="EML2" s="161"/>
      <c r="EMM2" s="160"/>
      <c r="EMN2" s="161"/>
      <c r="EMO2" s="160"/>
      <c r="EMP2" s="161"/>
      <c r="EMQ2" s="160"/>
      <c r="EMR2" s="161"/>
      <c r="EMS2" s="160"/>
      <c r="EMT2" s="161"/>
      <c r="EMU2" s="160"/>
      <c r="EMV2" s="161"/>
      <c r="EMW2" s="160"/>
      <c r="EMX2" s="161"/>
      <c r="EMY2" s="160"/>
      <c r="EMZ2" s="161"/>
      <c r="ENA2" s="160"/>
      <c r="ENB2" s="161"/>
      <c r="ENC2" s="160"/>
      <c r="END2" s="161"/>
      <c r="ENE2" s="160"/>
      <c r="ENF2" s="161"/>
      <c r="ENG2" s="160"/>
      <c r="ENH2" s="161"/>
      <c r="ENI2" s="160"/>
      <c r="ENJ2" s="161"/>
      <c r="ENK2" s="160"/>
      <c r="ENL2" s="161"/>
      <c r="ENM2" s="160"/>
      <c r="ENN2" s="161"/>
      <c r="ENO2" s="160"/>
      <c r="ENP2" s="161"/>
      <c r="ENQ2" s="160"/>
      <c r="ENR2" s="161"/>
      <c r="ENS2" s="160"/>
      <c r="ENT2" s="161"/>
      <c r="ENU2" s="160"/>
      <c r="ENV2" s="161"/>
      <c r="ENW2" s="160"/>
      <c r="ENX2" s="161"/>
      <c r="ENY2" s="160"/>
      <c r="ENZ2" s="161"/>
      <c r="EOA2" s="160"/>
      <c r="EOB2" s="161"/>
      <c r="EOC2" s="160"/>
      <c r="EOD2" s="161"/>
      <c r="EOE2" s="160"/>
      <c r="EOF2" s="161"/>
      <c r="EOG2" s="160"/>
      <c r="EOH2" s="161"/>
      <c r="EOI2" s="160"/>
      <c r="EOJ2" s="161"/>
      <c r="EOK2" s="160"/>
      <c r="EOL2" s="161"/>
      <c r="EOM2" s="160"/>
      <c r="EON2" s="161"/>
      <c r="EOO2" s="160"/>
      <c r="EOP2" s="161"/>
      <c r="EOQ2" s="160"/>
      <c r="EOR2" s="161"/>
      <c r="EOS2" s="160"/>
      <c r="EOT2" s="161"/>
      <c r="EOU2" s="160"/>
      <c r="EOV2" s="161"/>
      <c r="EOW2" s="160"/>
      <c r="EOX2" s="161"/>
      <c r="EOY2" s="160"/>
      <c r="EOZ2" s="161"/>
      <c r="EPA2" s="160"/>
      <c r="EPB2" s="161"/>
      <c r="EPC2" s="160"/>
      <c r="EPD2" s="161"/>
      <c r="EPE2" s="160"/>
      <c r="EPF2" s="161"/>
      <c r="EPG2" s="160"/>
      <c r="EPH2" s="161"/>
      <c r="EPI2" s="160"/>
      <c r="EPJ2" s="161"/>
      <c r="EPK2" s="160"/>
      <c r="EPL2" s="161"/>
      <c r="EPM2" s="160"/>
      <c r="EPN2" s="161"/>
      <c r="EPO2" s="160"/>
      <c r="EPP2" s="161"/>
      <c r="EPQ2" s="160"/>
      <c r="EPR2" s="161"/>
      <c r="EPS2" s="160"/>
      <c r="EPT2" s="161"/>
      <c r="EPU2" s="160"/>
      <c r="EPV2" s="161"/>
      <c r="EPW2" s="160"/>
      <c r="EPX2" s="161"/>
      <c r="EPY2" s="160"/>
      <c r="EPZ2" s="161"/>
      <c r="EQA2" s="160"/>
      <c r="EQB2" s="161"/>
      <c r="EQC2" s="160"/>
      <c r="EQD2" s="161"/>
      <c r="EQE2" s="160"/>
      <c r="EQF2" s="161"/>
      <c r="EQG2" s="160"/>
      <c r="EQH2" s="161"/>
      <c r="EQI2" s="160"/>
      <c r="EQJ2" s="161"/>
      <c r="EQK2" s="160"/>
      <c r="EQL2" s="161"/>
      <c r="EQM2" s="160"/>
      <c r="EQN2" s="161"/>
      <c r="EQO2" s="160"/>
      <c r="EQP2" s="161"/>
      <c r="EQQ2" s="160"/>
      <c r="EQR2" s="161"/>
      <c r="EQS2" s="160"/>
      <c r="EQT2" s="161"/>
      <c r="EQU2" s="160"/>
      <c r="EQV2" s="161"/>
      <c r="EQW2" s="160"/>
      <c r="EQX2" s="161"/>
      <c r="EQY2" s="160"/>
      <c r="EQZ2" s="161"/>
      <c r="ERA2" s="160"/>
      <c r="ERB2" s="161"/>
      <c r="ERC2" s="160"/>
      <c r="ERD2" s="161"/>
      <c r="ERE2" s="160"/>
      <c r="ERF2" s="161"/>
      <c r="ERG2" s="160"/>
      <c r="ERH2" s="161"/>
      <c r="ERI2" s="160"/>
      <c r="ERJ2" s="161"/>
      <c r="ERK2" s="160"/>
      <c r="ERL2" s="161"/>
      <c r="ERM2" s="160"/>
      <c r="ERN2" s="161"/>
      <c r="ERO2" s="160"/>
      <c r="ERP2" s="161"/>
      <c r="ERQ2" s="160"/>
      <c r="ERR2" s="161"/>
      <c r="ERS2" s="160"/>
      <c r="ERT2" s="161"/>
      <c r="ERU2" s="160"/>
      <c r="ERV2" s="161"/>
      <c r="ERW2" s="160"/>
      <c r="ERX2" s="161"/>
      <c r="ERY2" s="160"/>
      <c r="ERZ2" s="161"/>
      <c r="ESA2" s="160"/>
      <c r="ESB2" s="161"/>
      <c r="ESC2" s="160"/>
      <c r="ESD2" s="161"/>
      <c r="ESE2" s="160"/>
      <c r="ESF2" s="161"/>
      <c r="ESG2" s="160"/>
      <c r="ESH2" s="161"/>
      <c r="ESI2" s="160"/>
      <c r="ESJ2" s="161"/>
      <c r="ESK2" s="160"/>
      <c r="ESL2" s="161"/>
      <c r="ESM2" s="160"/>
      <c r="ESN2" s="161"/>
      <c r="ESO2" s="160"/>
      <c r="ESP2" s="161"/>
      <c r="ESQ2" s="160"/>
      <c r="ESR2" s="161"/>
      <c r="ESS2" s="160"/>
      <c r="EST2" s="161"/>
      <c r="ESU2" s="160"/>
      <c r="ESV2" s="161"/>
      <c r="ESW2" s="160"/>
      <c r="ESX2" s="161"/>
      <c r="ESY2" s="160"/>
      <c r="ESZ2" s="161"/>
      <c r="ETA2" s="160"/>
      <c r="ETB2" s="161"/>
      <c r="ETC2" s="160"/>
      <c r="ETD2" s="161"/>
      <c r="ETE2" s="160"/>
      <c r="ETF2" s="161"/>
      <c r="ETG2" s="160"/>
      <c r="ETH2" s="161"/>
      <c r="ETI2" s="160"/>
      <c r="ETJ2" s="161"/>
      <c r="ETK2" s="160"/>
      <c r="ETL2" s="161"/>
      <c r="ETM2" s="160"/>
      <c r="ETN2" s="161"/>
      <c r="ETO2" s="160"/>
      <c r="ETP2" s="161"/>
      <c r="ETQ2" s="160"/>
      <c r="ETR2" s="161"/>
      <c r="ETS2" s="160"/>
      <c r="ETT2" s="161"/>
      <c r="ETU2" s="160"/>
      <c r="ETV2" s="161"/>
      <c r="ETW2" s="160"/>
      <c r="ETX2" s="161"/>
      <c r="ETY2" s="160"/>
      <c r="ETZ2" s="161"/>
      <c r="EUA2" s="160"/>
      <c r="EUB2" s="161"/>
      <c r="EUC2" s="160"/>
      <c r="EUD2" s="161"/>
      <c r="EUE2" s="160"/>
      <c r="EUF2" s="161"/>
      <c r="EUG2" s="160"/>
      <c r="EUH2" s="161"/>
      <c r="EUI2" s="160"/>
      <c r="EUJ2" s="161"/>
      <c r="EUK2" s="160"/>
      <c r="EUL2" s="161"/>
      <c r="EUM2" s="160"/>
      <c r="EUN2" s="161"/>
      <c r="EUO2" s="160"/>
      <c r="EUP2" s="161"/>
      <c r="EUQ2" s="160"/>
      <c r="EUR2" s="161"/>
      <c r="EUS2" s="160"/>
      <c r="EUT2" s="161"/>
      <c r="EUU2" s="160"/>
      <c r="EUV2" s="161"/>
      <c r="EUW2" s="160"/>
      <c r="EUX2" s="161"/>
      <c r="EUY2" s="160"/>
      <c r="EUZ2" s="161"/>
      <c r="EVA2" s="160"/>
      <c r="EVB2" s="161"/>
      <c r="EVC2" s="160"/>
      <c r="EVD2" s="161"/>
      <c r="EVE2" s="160"/>
      <c r="EVF2" s="161"/>
      <c r="EVG2" s="160"/>
      <c r="EVH2" s="161"/>
      <c r="EVI2" s="160"/>
      <c r="EVJ2" s="161"/>
      <c r="EVK2" s="160"/>
      <c r="EVL2" s="161"/>
      <c r="EVM2" s="160"/>
      <c r="EVN2" s="161"/>
      <c r="EVO2" s="160"/>
      <c r="EVP2" s="161"/>
      <c r="EVQ2" s="160"/>
      <c r="EVR2" s="161"/>
      <c r="EVS2" s="160"/>
      <c r="EVT2" s="161"/>
      <c r="EVU2" s="160"/>
      <c r="EVV2" s="161"/>
      <c r="EVW2" s="160"/>
      <c r="EVX2" s="161"/>
      <c r="EVY2" s="160"/>
      <c r="EVZ2" s="161"/>
      <c r="EWA2" s="160"/>
      <c r="EWB2" s="161"/>
      <c r="EWC2" s="160"/>
      <c r="EWD2" s="161"/>
      <c r="EWE2" s="160"/>
      <c r="EWF2" s="161"/>
      <c r="EWG2" s="160"/>
      <c r="EWH2" s="161"/>
      <c r="EWI2" s="160"/>
      <c r="EWJ2" s="161"/>
      <c r="EWK2" s="160"/>
      <c r="EWL2" s="161"/>
      <c r="EWM2" s="160"/>
      <c r="EWN2" s="161"/>
      <c r="EWO2" s="160"/>
      <c r="EWP2" s="161"/>
      <c r="EWQ2" s="160"/>
      <c r="EWR2" s="161"/>
      <c r="EWS2" s="160"/>
      <c r="EWT2" s="161"/>
      <c r="EWU2" s="160"/>
      <c r="EWV2" s="161"/>
      <c r="EWW2" s="160"/>
      <c r="EWX2" s="161"/>
      <c r="EWY2" s="160"/>
      <c r="EWZ2" s="161"/>
      <c r="EXA2" s="160"/>
      <c r="EXB2" s="161"/>
      <c r="EXC2" s="160"/>
      <c r="EXD2" s="161"/>
      <c r="EXE2" s="160"/>
      <c r="EXF2" s="161"/>
      <c r="EXG2" s="160"/>
      <c r="EXH2" s="161"/>
      <c r="EXI2" s="160"/>
      <c r="EXJ2" s="161"/>
      <c r="EXK2" s="160"/>
      <c r="EXL2" s="161"/>
      <c r="EXM2" s="160"/>
      <c r="EXN2" s="161"/>
      <c r="EXO2" s="160"/>
      <c r="EXP2" s="161"/>
      <c r="EXQ2" s="160"/>
      <c r="EXR2" s="161"/>
      <c r="EXS2" s="160"/>
      <c r="EXT2" s="161"/>
      <c r="EXU2" s="160"/>
      <c r="EXV2" s="161"/>
      <c r="EXW2" s="160"/>
      <c r="EXX2" s="161"/>
      <c r="EXY2" s="160"/>
      <c r="EXZ2" s="161"/>
      <c r="EYA2" s="160"/>
      <c r="EYB2" s="161"/>
      <c r="EYC2" s="160"/>
      <c r="EYD2" s="161"/>
      <c r="EYE2" s="160"/>
      <c r="EYF2" s="161"/>
      <c r="EYG2" s="160"/>
      <c r="EYH2" s="161"/>
      <c r="EYI2" s="160"/>
      <c r="EYJ2" s="161"/>
      <c r="EYK2" s="160"/>
      <c r="EYL2" s="161"/>
      <c r="EYM2" s="160"/>
      <c r="EYN2" s="161"/>
      <c r="EYO2" s="160"/>
      <c r="EYP2" s="161"/>
      <c r="EYQ2" s="160"/>
      <c r="EYR2" s="161"/>
      <c r="EYS2" s="160"/>
      <c r="EYT2" s="161"/>
      <c r="EYU2" s="160"/>
      <c r="EYV2" s="161"/>
      <c r="EYW2" s="160"/>
      <c r="EYX2" s="161"/>
      <c r="EYY2" s="160"/>
      <c r="EYZ2" s="161"/>
      <c r="EZA2" s="160"/>
      <c r="EZB2" s="161"/>
      <c r="EZC2" s="160"/>
      <c r="EZD2" s="161"/>
      <c r="EZE2" s="160"/>
      <c r="EZF2" s="161"/>
      <c r="EZG2" s="160"/>
      <c r="EZH2" s="161"/>
      <c r="EZI2" s="160"/>
      <c r="EZJ2" s="161"/>
      <c r="EZK2" s="160"/>
      <c r="EZL2" s="161"/>
      <c r="EZM2" s="160"/>
      <c r="EZN2" s="161"/>
      <c r="EZO2" s="160"/>
      <c r="EZP2" s="161"/>
      <c r="EZQ2" s="160"/>
      <c r="EZR2" s="161"/>
      <c r="EZS2" s="160"/>
      <c r="EZT2" s="161"/>
      <c r="EZU2" s="160"/>
      <c r="EZV2" s="161"/>
      <c r="EZW2" s="160"/>
      <c r="EZX2" s="161"/>
      <c r="EZY2" s="160"/>
      <c r="EZZ2" s="161"/>
      <c r="FAA2" s="160"/>
      <c r="FAB2" s="161"/>
      <c r="FAC2" s="160"/>
      <c r="FAD2" s="161"/>
      <c r="FAE2" s="160"/>
      <c r="FAF2" s="161"/>
      <c r="FAG2" s="160"/>
      <c r="FAH2" s="161"/>
      <c r="FAI2" s="160"/>
      <c r="FAJ2" s="161"/>
      <c r="FAK2" s="160"/>
      <c r="FAL2" s="161"/>
      <c r="FAM2" s="160"/>
      <c r="FAN2" s="161"/>
      <c r="FAO2" s="160"/>
      <c r="FAP2" s="161"/>
      <c r="FAQ2" s="160"/>
      <c r="FAR2" s="161"/>
      <c r="FAS2" s="160"/>
      <c r="FAT2" s="161"/>
      <c r="FAU2" s="160"/>
      <c r="FAV2" s="161"/>
      <c r="FAW2" s="160"/>
      <c r="FAX2" s="161"/>
      <c r="FAY2" s="160"/>
      <c r="FAZ2" s="161"/>
      <c r="FBA2" s="160"/>
      <c r="FBB2" s="161"/>
      <c r="FBC2" s="160"/>
      <c r="FBD2" s="161"/>
      <c r="FBE2" s="160"/>
      <c r="FBF2" s="161"/>
      <c r="FBG2" s="160"/>
      <c r="FBH2" s="161"/>
      <c r="FBI2" s="160"/>
      <c r="FBJ2" s="161"/>
      <c r="FBK2" s="160"/>
      <c r="FBL2" s="161"/>
      <c r="FBM2" s="160"/>
      <c r="FBN2" s="161"/>
      <c r="FBO2" s="160"/>
      <c r="FBP2" s="161"/>
      <c r="FBQ2" s="160"/>
      <c r="FBR2" s="161"/>
      <c r="FBS2" s="160"/>
      <c r="FBT2" s="161"/>
      <c r="FBU2" s="160"/>
      <c r="FBV2" s="161"/>
      <c r="FBW2" s="160"/>
      <c r="FBX2" s="161"/>
      <c r="FBY2" s="160"/>
      <c r="FBZ2" s="161"/>
      <c r="FCA2" s="160"/>
      <c r="FCB2" s="161"/>
      <c r="FCC2" s="160"/>
      <c r="FCD2" s="161"/>
      <c r="FCE2" s="160"/>
      <c r="FCF2" s="161"/>
      <c r="FCG2" s="160"/>
      <c r="FCH2" s="161"/>
      <c r="FCI2" s="160"/>
      <c r="FCJ2" s="161"/>
      <c r="FCK2" s="160"/>
      <c r="FCL2" s="161"/>
      <c r="FCM2" s="160"/>
      <c r="FCN2" s="161"/>
      <c r="FCO2" s="160"/>
      <c r="FCP2" s="161"/>
      <c r="FCQ2" s="160"/>
      <c r="FCR2" s="161"/>
      <c r="FCS2" s="160"/>
      <c r="FCT2" s="161"/>
      <c r="FCU2" s="160"/>
      <c r="FCV2" s="161"/>
      <c r="FCW2" s="160"/>
      <c r="FCX2" s="161"/>
      <c r="FCY2" s="160"/>
      <c r="FCZ2" s="161"/>
      <c r="FDA2" s="160"/>
      <c r="FDB2" s="161"/>
      <c r="FDC2" s="160"/>
      <c r="FDD2" s="161"/>
      <c r="FDE2" s="160"/>
      <c r="FDF2" s="161"/>
      <c r="FDG2" s="160"/>
      <c r="FDH2" s="161"/>
      <c r="FDI2" s="160"/>
      <c r="FDJ2" s="161"/>
      <c r="FDK2" s="160"/>
      <c r="FDL2" s="161"/>
      <c r="FDM2" s="160"/>
      <c r="FDN2" s="161"/>
      <c r="FDO2" s="160"/>
      <c r="FDP2" s="161"/>
      <c r="FDQ2" s="160"/>
      <c r="FDR2" s="161"/>
      <c r="FDS2" s="160"/>
      <c r="FDT2" s="161"/>
      <c r="FDU2" s="160"/>
      <c r="FDV2" s="161"/>
      <c r="FDW2" s="160"/>
      <c r="FDX2" s="161"/>
      <c r="FDY2" s="160"/>
      <c r="FDZ2" s="161"/>
      <c r="FEA2" s="160"/>
      <c r="FEB2" s="161"/>
      <c r="FEC2" s="160"/>
      <c r="FED2" s="161"/>
      <c r="FEE2" s="160"/>
      <c r="FEF2" s="161"/>
      <c r="FEG2" s="160"/>
      <c r="FEH2" s="161"/>
      <c r="FEI2" s="160"/>
      <c r="FEJ2" s="161"/>
      <c r="FEK2" s="160"/>
      <c r="FEL2" s="161"/>
      <c r="FEM2" s="160"/>
      <c r="FEN2" s="161"/>
      <c r="FEO2" s="160"/>
      <c r="FEP2" s="161"/>
      <c r="FEQ2" s="160"/>
      <c r="FER2" s="161"/>
      <c r="FES2" s="160"/>
      <c r="FET2" s="161"/>
      <c r="FEU2" s="160"/>
      <c r="FEV2" s="161"/>
      <c r="FEW2" s="160"/>
      <c r="FEX2" s="161"/>
      <c r="FEY2" s="160"/>
      <c r="FEZ2" s="161"/>
      <c r="FFA2" s="160"/>
      <c r="FFB2" s="161"/>
      <c r="FFC2" s="160"/>
      <c r="FFD2" s="161"/>
      <c r="FFE2" s="160"/>
      <c r="FFF2" s="161"/>
      <c r="FFG2" s="160"/>
      <c r="FFH2" s="161"/>
      <c r="FFI2" s="160"/>
      <c r="FFJ2" s="161"/>
      <c r="FFK2" s="160"/>
      <c r="FFL2" s="161"/>
      <c r="FFM2" s="160"/>
      <c r="FFN2" s="161"/>
      <c r="FFO2" s="160"/>
      <c r="FFP2" s="161"/>
      <c r="FFQ2" s="160"/>
      <c r="FFR2" s="161"/>
      <c r="FFS2" s="160"/>
      <c r="FFT2" s="161"/>
      <c r="FFU2" s="160"/>
      <c r="FFV2" s="161"/>
      <c r="FFW2" s="160"/>
      <c r="FFX2" s="161"/>
      <c r="FFY2" s="160"/>
      <c r="FFZ2" s="161"/>
      <c r="FGA2" s="160"/>
      <c r="FGB2" s="161"/>
      <c r="FGC2" s="160"/>
      <c r="FGD2" s="161"/>
      <c r="FGE2" s="160"/>
      <c r="FGF2" s="161"/>
      <c r="FGG2" s="160"/>
      <c r="FGH2" s="161"/>
      <c r="FGI2" s="160"/>
      <c r="FGJ2" s="161"/>
      <c r="FGK2" s="160"/>
      <c r="FGL2" s="161"/>
      <c r="FGM2" s="160"/>
      <c r="FGN2" s="161"/>
      <c r="FGO2" s="160"/>
      <c r="FGP2" s="161"/>
      <c r="FGQ2" s="160"/>
      <c r="FGR2" s="161"/>
      <c r="FGS2" s="160"/>
      <c r="FGT2" s="161"/>
      <c r="FGU2" s="160"/>
      <c r="FGV2" s="161"/>
      <c r="FGW2" s="160"/>
      <c r="FGX2" s="161"/>
      <c r="FGY2" s="160"/>
      <c r="FGZ2" s="161"/>
      <c r="FHA2" s="160"/>
      <c r="FHB2" s="161"/>
      <c r="FHC2" s="160"/>
      <c r="FHD2" s="161"/>
      <c r="FHE2" s="160"/>
      <c r="FHF2" s="161"/>
      <c r="FHG2" s="160"/>
      <c r="FHH2" s="161"/>
      <c r="FHI2" s="160"/>
      <c r="FHJ2" s="161"/>
      <c r="FHK2" s="160"/>
      <c r="FHL2" s="161"/>
      <c r="FHM2" s="160"/>
      <c r="FHN2" s="161"/>
      <c r="FHO2" s="160"/>
      <c r="FHP2" s="161"/>
      <c r="FHQ2" s="160"/>
      <c r="FHR2" s="161"/>
      <c r="FHS2" s="160"/>
      <c r="FHT2" s="161"/>
      <c r="FHU2" s="160"/>
      <c r="FHV2" s="161"/>
      <c r="FHW2" s="160"/>
      <c r="FHX2" s="161"/>
      <c r="FHY2" s="160"/>
      <c r="FHZ2" s="161"/>
      <c r="FIA2" s="160"/>
      <c r="FIB2" s="161"/>
      <c r="FIC2" s="160"/>
      <c r="FID2" s="161"/>
      <c r="FIE2" s="160"/>
      <c r="FIF2" s="161"/>
      <c r="FIG2" s="160"/>
      <c r="FIH2" s="161"/>
      <c r="FII2" s="160"/>
      <c r="FIJ2" s="161"/>
      <c r="FIK2" s="160"/>
      <c r="FIL2" s="161"/>
      <c r="FIM2" s="160"/>
      <c r="FIN2" s="161"/>
      <c r="FIO2" s="160"/>
      <c r="FIP2" s="161"/>
      <c r="FIQ2" s="160"/>
      <c r="FIR2" s="161"/>
      <c r="FIS2" s="160"/>
      <c r="FIT2" s="161"/>
      <c r="FIU2" s="160"/>
      <c r="FIV2" s="161"/>
      <c r="FIW2" s="160"/>
      <c r="FIX2" s="161"/>
      <c r="FIY2" s="160"/>
      <c r="FIZ2" s="161"/>
      <c r="FJA2" s="160"/>
      <c r="FJB2" s="161"/>
      <c r="FJC2" s="160"/>
      <c r="FJD2" s="161"/>
      <c r="FJE2" s="160"/>
      <c r="FJF2" s="161"/>
      <c r="FJG2" s="160"/>
      <c r="FJH2" s="161"/>
      <c r="FJI2" s="160"/>
      <c r="FJJ2" s="161"/>
      <c r="FJK2" s="160"/>
      <c r="FJL2" s="161"/>
      <c r="FJM2" s="160"/>
      <c r="FJN2" s="161"/>
      <c r="FJO2" s="160"/>
      <c r="FJP2" s="161"/>
      <c r="FJQ2" s="160"/>
      <c r="FJR2" s="161"/>
      <c r="FJS2" s="160"/>
      <c r="FJT2" s="161"/>
      <c r="FJU2" s="160"/>
      <c r="FJV2" s="161"/>
      <c r="FJW2" s="160"/>
      <c r="FJX2" s="161"/>
      <c r="FJY2" s="160"/>
      <c r="FJZ2" s="161"/>
      <c r="FKA2" s="160"/>
      <c r="FKB2" s="161"/>
      <c r="FKC2" s="160"/>
      <c r="FKD2" s="161"/>
      <c r="FKE2" s="160"/>
      <c r="FKF2" s="161"/>
      <c r="FKG2" s="160"/>
      <c r="FKH2" s="161"/>
      <c r="FKI2" s="160"/>
      <c r="FKJ2" s="161"/>
      <c r="FKK2" s="160"/>
      <c r="FKL2" s="161"/>
      <c r="FKM2" s="160"/>
      <c r="FKN2" s="161"/>
      <c r="FKO2" s="160"/>
      <c r="FKP2" s="161"/>
      <c r="FKQ2" s="160"/>
      <c r="FKR2" s="161"/>
      <c r="FKS2" s="160"/>
      <c r="FKT2" s="161"/>
      <c r="FKU2" s="160"/>
      <c r="FKV2" s="161"/>
      <c r="FKW2" s="160"/>
      <c r="FKX2" s="161"/>
      <c r="FKY2" s="160"/>
      <c r="FKZ2" s="161"/>
      <c r="FLA2" s="160"/>
      <c r="FLB2" s="161"/>
      <c r="FLC2" s="160"/>
      <c r="FLD2" s="161"/>
      <c r="FLE2" s="160"/>
      <c r="FLF2" s="161"/>
      <c r="FLG2" s="160"/>
      <c r="FLH2" s="161"/>
      <c r="FLI2" s="160"/>
      <c r="FLJ2" s="161"/>
      <c r="FLK2" s="160"/>
      <c r="FLL2" s="161"/>
      <c r="FLM2" s="160"/>
      <c r="FLN2" s="161"/>
      <c r="FLO2" s="160"/>
      <c r="FLP2" s="161"/>
      <c r="FLQ2" s="160"/>
      <c r="FLR2" s="161"/>
      <c r="FLS2" s="160"/>
      <c r="FLT2" s="161"/>
      <c r="FLU2" s="160"/>
      <c r="FLV2" s="161"/>
      <c r="FLW2" s="160"/>
      <c r="FLX2" s="161"/>
      <c r="FLY2" s="160"/>
      <c r="FLZ2" s="161"/>
      <c r="FMA2" s="160"/>
      <c r="FMB2" s="161"/>
      <c r="FMC2" s="160"/>
      <c r="FMD2" s="161"/>
      <c r="FME2" s="160"/>
      <c r="FMF2" s="161"/>
      <c r="FMG2" s="160"/>
      <c r="FMH2" s="161"/>
      <c r="FMI2" s="160"/>
      <c r="FMJ2" s="161"/>
      <c r="FMK2" s="160"/>
      <c r="FML2" s="161"/>
      <c r="FMM2" s="160"/>
      <c r="FMN2" s="161"/>
      <c r="FMO2" s="160"/>
      <c r="FMP2" s="161"/>
      <c r="FMQ2" s="160"/>
      <c r="FMR2" s="161"/>
      <c r="FMS2" s="160"/>
      <c r="FMT2" s="161"/>
      <c r="FMU2" s="160"/>
      <c r="FMV2" s="161"/>
      <c r="FMW2" s="160"/>
      <c r="FMX2" s="161"/>
      <c r="FMY2" s="160"/>
      <c r="FMZ2" s="161"/>
      <c r="FNA2" s="160"/>
      <c r="FNB2" s="161"/>
      <c r="FNC2" s="160"/>
      <c r="FND2" s="161"/>
      <c r="FNE2" s="160"/>
      <c r="FNF2" s="161"/>
      <c r="FNG2" s="160"/>
      <c r="FNH2" s="161"/>
      <c r="FNI2" s="160"/>
      <c r="FNJ2" s="161"/>
      <c r="FNK2" s="160"/>
      <c r="FNL2" s="161"/>
      <c r="FNM2" s="160"/>
      <c r="FNN2" s="161"/>
      <c r="FNO2" s="160"/>
      <c r="FNP2" s="161"/>
      <c r="FNQ2" s="160"/>
      <c r="FNR2" s="161"/>
      <c r="FNS2" s="160"/>
      <c r="FNT2" s="161"/>
      <c r="FNU2" s="160"/>
      <c r="FNV2" s="161"/>
      <c r="FNW2" s="160"/>
      <c r="FNX2" s="161"/>
      <c r="FNY2" s="160"/>
      <c r="FNZ2" s="161"/>
      <c r="FOA2" s="160"/>
      <c r="FOB2" s="161"/>
      <c r="FOC2" s="160"/>
      <c r="FOD2" s="161"/>
      <c r="FOE2" s="160"/>
      <c r="FOF2" s="161"/>
      <c r="FOG2" s="160"/>
      <c r="FOH2" s="161"/>
      <c r="FOI2" s="160"/>
      <c r="FOJ2" s="161"/>
      <c r="FOK2" s="160"/>
      <c r="FOL2" s="161"/>
      <c r="FOM2" s="160"/>
      <c r="FON2" s="161"/>
      <c r="FOO2" s="160"/>
      <c r="FOP2" s="161"/>
      <c r="FOQ2" s="160"/>
      <c r="FOR2" s="161"/>
      <c r="FOS2" s="160"/>
      <c r="FOT2" s="161"/>
      <c r="FOU2" s="160"/>
      <c r="FOV2" s="161"/>
      <c r="FOW2" s="160"/>
      <c r="FOX2" s="161"/>
      <c r="FOY2" s="160"/>
      <c r="FOZ2" s="161"/>
      <c r="FPA2" s="160"/>
      <c r="FPB2" s="161"/>
      <c r="FPC2" s="160"/>
      <c r="FPD2" s="161"/>
      <c r="FPE2" s="160"/>
      <c r="FPF2" s="161"/>
      <c r="FPG2" s="160"/>
      <c r="FPH2" s="161"/>
      <c r="FPI2" s="160"/>
      <c r="FPJ2" s="161"/>
      <c r="FPK2" s="160"/>
      <c r="FPL2" s="161"/>
      <c r="FPM2" s="160"/>
      <c r="FPN2" s="161"/>
      <c r="FPO2" s="160"/>
      <c r="FPP2" s="161"/>
      <c r="FPQ2" s="160"/>
      <c r="FPR2" s="161"/>
      <c r="FPS2" s="160"/>
      <c r="FPT2" s="161"/>
      <c r="FPU2" s="160"/>
      <c r="FPV2" s="161"/>
      <c r="FPW2" s="160"/>
      <c r="FPX2" s="161"/>
      <c r="FPY2" s="160"/>
      <c r="FPZ2" s="161"/>
      <c r="FQA2" s="160"/>
      <c r="FQB2" s="161"/>
      <c r="FQC2" s="160"/>
      <c r="FQD2" s="161"/>
      <c r="FQE2" s="160"/>
      <c r="FQF2" s="161"/>
      <c r="FQG2" s="160"/>
      <c r="FQH2" s="161"/>
      <c r="FQI2" s="160"/>
      <c r="FQJ2" s="161"/>
      <c r="FQK2" s="160"/>
      <c r="FQL2" s="161"/>
      <c r="FQM2" s="160"/>
      <c r="FQN2" s="161"/>
      <c r="FQO2" s="160"/>
      <c r="FQP2" s="161"/>
      <c r="FQQ2" s="160"/>
      <c r="FQR2" s="161"/>
      <c r="FQS2" s="160"/>
      <c r="FQT2" s="161"/>
      <c r="FQU2" s="160"/>
      <c r="FQV2" s="161"/>
      <c r="FQW2" s="160"/>
      <c r="FQX2" s="161"/>
      <c r="FQY2" s="160"/>
      <c r="FQZ2" s="161"/>
      <c r="FRA2" s="160"/>
      <c r="FRB2" s="161"/>
      <c r="FRC2" s="160"/>
      <c r="FRD2" s="161"/>
      <c r="FRE2" s="160"/>
      <c r="FRF2" s="161"/>
      <c r="FRG2" s="160"/>
      <c r="FRH2" s="161"/>
      <c r="FRI2" s="160"/>
      <c r="FRJ2" s="161"/>
      <c r="FRK2" s="160"/>
      <c r="FRL2" s="161"/>
      <c r="FRM2" s="160"/>
      <c r="FRN2" s="161"/>
      <c r="FRO2" s="160"/>
      <c r="FRP2" s="161"/>
      <c r="FRQ2" s="160"/>
      <c r="FRR2" s="161"/>
      <c r="FRS2" s="160"/>
      <c r="FRT2" s="161"/>
      <c r="FRU2" s="160"/>
      <c r="FRV2" s="161"/>
      <c r="FRW2" s="160"/>
      <c r="FRX2" s="161"/>
      <c r="FRY2" s="160"/>
      <c r="FRZ2" s="161"/>
      <c r="FSA2" s="160"/>
      <c r="FSB2" s="161"/>
      <c r="FSC2" s="160"/>
      <c r="FSD2" s="161"/>
      <c r="FSE2" s="160"/>
      <c r="FSF2" s="161"/>
      <c r="FSG2" s="160"/>
      <c r="FSH2" s="161"/>
      <c r="FSI2" s="160"/>
      <c r="FSJ2" s="161"/>
      <c r="FSK2" s="160"/>
      <c r="FSL2" s="161"/>
      <c r="FSM2" s="160"/>
      <c r="FSN2" s="161"/>
      <c r="FSO2" s="160"/>
      <c r="FSP2" s="161"/>
      <c r="FSQ2" s="160"/>
      <c r="FSR2" s="161"/>
      <c r="FSS2" s="160"/>
      <c r="FST2" s="161"/>
      <c r="FSU2" s="160"/>
      <c r="FSV2" s="161"/>
      <c r="FSW2" s="160"/>
      <c r="FSX2" s="161"/>
      <c r="FSY2" s="160"/>
      <c r="FSZ2" s="161"/>
      <c r="FTA2" s="160"/>
      <c r="FTB2" s="161"/>
      <c r="FTC2" s="160"/>
      <c r="FTD2" s="161"/>
      <c r="FTE2" s="160"/>
      <c r="FTF2" s="161"/>
      <c r="FTG2" s="160"/>
      <c r="FTH2" s="161"/>
      <c r="FTI2" s="160"/>
      <c r="FTJ2" s="161"/>
      <c r="FTK2" s="160"/>
      <c r="FTL2" s="161"/>
      <c r="FTM2" s="160"/>
      <c r="FTN2" s="161"/>
      <c r="FTO2" s="160"/>
      <c r="FTP2" s="161"/>
      <c r="FTQ2" s="160"/>
      <c r="FTR2" s="161"/>
      <c r="FTS2" s="160"/>
      <c r="FTT2" s="161"/>
      <c r="FTU2" s="160"/>
      <c r="FTV2" s="161"/>
      <c r="FTW2" s="160"/>
      <c r="FTX2" s="161"/>
      <c r="FTY2" s="160"/>
      <c r="FTZ2" s="161"/>
      <c r="FUA2" s="160"/>
      <c r="FUB2" s="161"/>
      <c r="FUC2" s="160"/>
      <c r="FUD2" s="161"/>
      <c r="FUE2" s="160"/>
      <c r="FUF2" s="161"/>
      <c r="FUG2" s="160"/>
      <c r="FUH2" s="161"/>
      <c r="FUI2" s="160"/>
      <c r="FUJ2" s="161"/>
      <c r="FUK2" s="160"/>
      <c r="FUL2" s="161"/>
      <c r="FUM2" s="160"/>
      <c r="FUN2" s="161"/>
      <c r="FUO2" s="160"/>
      <c r="FUP2" s="161"/>
      <c r="FUQ2" s="160"/>
      <c r="FUR2" s="161"/>
      <c r="FUS2" s="160"/>
      <c r="FUT2" s="161"/>
      <c r="FUU2" s="160"/>
      <c r="FUV2" s="161"/>
      <c r="FUW2" s="160"/>
      <c r="FUX2" s="161"/>
      <c r="FUY2" s="160"/>
      <c r="FUZ2" s="161"/>
      <c r="FVA2" s="160"/>
      <c r="FVB2" s="161"/>
      <c r="FVC2" s="160"/>
      <c r="FVD2" s="161"/>
      <c r="FVE2" s="160"/>
      <c r="FVF2" s="161"/>
      <c r="FVG2" s="160"/>
      <c r="FVH2" s="161"/>
      <c r="FVI2" s="160"/>
      <c r="FVJ2" s="161"/>
      <c r="FVK2" s="160"/>
      <c r="FVL2" s="161"/>
      <c r="FVM2" s="160"/>
      <c r="FVN2" s="161"/>
      <c r="FVO2" s="160"/>
      <c r="FVP2" s="161"/>
      <c r="FVQ2" s="160"/>
      <c r="FVR2" s="161"/>
      <c r="FVS2" s="160"/>
      <c r="FVT2" s="161"/>
      <c r="FVU2" s="160"/>
      <c r="FVV2" s="161"/>
      <c r="FVW2" s="160"/>
      <c r="FVX2" s="161"/>
      <c r="FVY2" s="160"/>
      <c r="FVZ2" s="161"/>
      <c r="FWA2" s="160"/>
      <c r="FWB2" s="161"/>
      <c r="FWC2" s="160"/>
      <c r="FWD2" s="161"/>
      <c r="FWE2" s="160"/>
      <c r="FWF2" s="161"/>
      <c r="FWG2" s="160"/>
      <c r="FWH2" s="161"/>
      <c r="FWI2" s="160"/>
      <c r="FWJ2" s="161"/>
      <c r="FWK2" s="160"/>
      <c r="FWL2" s="161"/>
      <c r="FWM2" s="160"/>
      <c r="FWN2" s="161"/>
      <c r="FWO2" s="160"/>
      <c r="FWP2" s="161"/>
      <c r="FWQ2" s="160"/>
      <c r="FWR2" s="161"/>
      <c r="FWS2" s="160"/>
      <c r="FWT2" s="161"/>
      <c r="FWU2" s="160"/>
      <c r="FWV2" s="161"/>
      <c r="FWW2" s="160"/>
      <c r="FWX2" s="161"/>
      <c r="FWY2" s="160"/>
      <c r="FWZ2" s="161"/>
      <c r="FXA2" s="160"/>
      <c r="FXB2" s="161"/>
      <c r="FXC2" s="160"/>
      <c r="FXD2" s="161"/>
      <c r="FXE2" s="160"/>
      <c r="FXF2" s="161"/>
      <c r="FXG2" s="160"/>
      <c r="FXH2" s="161"/>
      <c r="FXI2" s="160"/>
      <c r="FXJ2" s="161"/>
      <c r="FXK2" s="160"/>
      <c r="FXL2" s="161"/>
      <c r="FXM2" s="160"/>
      <c r="FXN2" s="161"/>
      <c r="FXO2" s="160"/>
      <c r="FXP2" s="161"/>
      <c r="FXQ2" s="160"/>
      <c r="FXR2" s="161"/>
      <c r="FXS2" s="160"/>
      <c r="FXT2" s="161"/>
      <c r="FXU2" s="160"/>
      <c r="FXV2" s="161"/>
      <c r="FXW2" s="160"/>
      <c r="FXX2" s="161"/>
      <c r="FXY2" s="160"/>
      <c r="FXZ2" s="161"/>
      <c r="FYA2" s="160"/>
      <c r="FYB2" s="161"/>
      <c r="FYC2" s="160"/>
      <c r="FYD2" s="161"/>
      <c r="FYE2" s="160"/>
      <c r="FYF2" s="161"/>
      <c r="FYG2" s="160"/>
      <c r="FYH2" s="161"/>
      <c r="FYI2" s="160"/>
      <c r="FYJ2" s="161"/>
      <c r="FYK2" s="160"/>
      <c r="FYL2" s="161"/>
      <c r="FYM2" s="160"/>
      <c r="FYN2" s="161"/>
      <c r="FYO2" s="160"/>
      <c r="FYP2" s="161"/>
      <c r="FYQ2" s="160"/>
      <c r="FYR2" s="161"/>
      <c r="FYS2" s="160"/>
      <c r="FYT2" s="161"/>
      <c r="FYU2" s="160"/>
      <c r="FYV2" s="161"/>
      <c r="FYW2" s="160"/>
      <c r="FYX2" s="161"/>
      <c r="FYY2" s="160"/>
      <c r="FYZ2" s="161"/>
      <c r="FZA2" s="160"/>
      <c r="FZB2" s="161"/>
      <c r="FZC2" s="160"/>
      <c r="FZD2" s="161"/>
      <c r="FZE2" s="160"/>
      <c r="FZF2" s="161"/>
      <c r="FZG2" s="160"/>
      <c r="FZH2" s="161"/>
      <c r="FZI2" s="160"/>
      <c r="FZJ2" s="161"/>
      <c r="FZK2" s="160"/>
      <c r="FZL2" s="161"/>
      <c r="FZM2" s="160"/>
      <c r="FZN2" s="161"/>
      <c r="FZO2" s="160"/>
      <c r="FZP2" s="161"/>
      <c r="FZQ2" s="160"/>
      <c r="FZR2" s="161"/>
      <c r="FZS2" s="160"/>
      <c r="FZT2" s="161"/>
      <c r="FZU2" s="160"/>
      <c r="FZV2" s="161"/>
      <c r="FZW2" s="160"/>
      <c r="FZX2" s="161"/>
      <c r="FZY2" s="160"/>
      <c r="FZZ2" s="161"/>
      <c r="GAA2" s="160"/>
      <c r="GAB2" s="161"/>
      <c r="GAC2" s="160"/>
      <c r="GAD2" s="161"/>
      <c r="GAE2" s="160"/>
      <c r="GAF2" s="161"/>
      <c r="GAG2" s="160"/>
      <c r="GAH2" s="161"/>
      <c r="GAI2" s="160"/>
      <c r="GAJ2" s="161"/>
      <c r="GAK2" s="160"/>
      <c r="GAL2" s="161"/>
      <c r="GAM2" s="160"/>
      <c r="GAN2" s="161"/>
      <c r="GAO2" s="160"/>
      <c r="GAP2" s="161"/>
      <c r="GAQ2" s="160"/>
      <c r="GAR2" s="161"/>
      <c r="GAS2" s="160"/>
      <c r="GAT2" s="161"/>
      <c r="GAU2" s="160"/>
      <c r="GAV2" s="161"/>
      <c r="GAW2" s="160"/>
      <c r="GAX2" s="161"/>
      <c r="GAY2" s="160"/>
      <c r="GAZ2" s="161"/>
      <c r="GBA2" s="160"/>
      <c r="GBB2" s="161"/>
      <c r="GBC2" s="160"/>
      <c r="GBD2" s="161"/>
      <c r="GBE2" s="160"/>
      <c r="GBF2" s="161"/>
      <c r="GBG2" s="160"/>
      <c r="GBH2" s="161"/>
      <c r="GBI2" s="160"/>
      <c r="GBJ2" s="161"/>
      <c r="GBK2" s="160"/>
      <c r="GBL2" s="161"/>
      <c r="GBM2" s="160"/>
      <c r="GBN2" s="161"/>
      <c r="GBO2" s="160"/>
      <c r="GBP2" s="161"/>
      <c r="GBQ2" s="160"/>
      <c r="GBR2" s="161"/>
      <c r="GBS2" s="160"/>
      <c r="GBT2" s="161"/>
      <c r="GBU2" s="160"/>
      <c r="GBV2" s="161"/>
      <c r="GBW2" s="160"/>
      <c r="GBX2" s="161"/>
      <c r="GBY2" s="160"/>
      <c r="GBZ2" s="161"/>
      <c r="GCA2" s="160"/>
      <c r="GCB2" s="161"/>
      <c r="GCC2" s="160"/>
      <c r="GCD2" s="161"/>
      <c r="GCE2" s="160"/>
      <c r="GCF2" s="161"/>
      <c r="GCG2" s="160"/>
      <c r="GCH2" s="161"/>
      <c r="GCI2" s="160"/>
      <c r="GCJ2" s="161"/>
      <c r="GCK2" s="160"/>
      <c r="GCL2" s="161"/>
      <c r="GCM2" s="160"/>
      <c r="GCN2" s="161"/>
      <c r="GCO2" s="160"/>
      <c r="GCP2" s="161"/>
      <c r="GCQ2" s="160"/>
      <c r="GCR2" s="161"/>
      <c r="GCS2" s="160"/>
      <c r="GCT2" s="161"/>
      <c r="GCU2" s="160"/>
      <c r="GCV2" s="161"/>
      <c r="GCW2" s="160"/>
      <c r="GCX2" s="161"/>
      <c r="GCY2" s="160"/>
      <c r="GCZ2" s="161"/>
      <c r="GDA2" s="160"/>
      <c r="GDB2" s="161"/>
      <c r="GDC2" s="160"/>
      <c r="GDD2" s="161"/>
      <c r="GDE2" s="160"/>
      <c r="GDF2" s="161"/>
      <c r="GDG2" s="160"/>
      <c r="GDH2" s="161"/>
      <c r="GDI2" s="160"/>
      <c r="GDJ2" s="161"/>
      <c r="GDK2" s="160"/>
      <c r="GDL2" s="161"/>
      <c r="GDM2" s="160"/>
      <c r="GDN2" s="161"/>
      <c r="GDO2" s="160"/>
      <c r="GDP2" s="161"/>
      <c r="GDQ2" s="160"/>
      <c r="GDR2" s="161"/>
      <c r="GDS2" s="160"/>
      <c r="GDT2" s="161"/>
      <c r="GDU2" s="160"/>
      <c r="GDV2" s="161"/>
      <c r="GDW2" s="160"/>
      <c r="GDX2" s="161"/>
      <c r="GDY2" s="160"/>
      <c r="GDZ2" s="161"/>
      <c r="GEA2" s="160"/>
      <c r="GEB2" s="161"/>
      <c r="GEC2" s="160"/>
      <c r="GED2" s="161"/>
      <c r="GEE2" s="160"/>
      <c r="GEF2" s="161"/>
      <c r="GEG2" s="160"/>
      <c r="GEH2" s="161"/>
      <c r="GEI2" s="160"/>
      <c r="GEJ2" s="161"/>
      <c r="GEK2" s="160"/>
      <c r="GEL2" s="161"/>
      <c r="GEM2" s="160"/>
      <c r="GEN2" s="161"/>
      <c r="GEO2" s="160"/>
      <c r="GEP2" s="161"/>
      <c r="GEQ2" s="160"/>
      <c r="GER2" s="161"/>
      <c r="GES2" s="160"/>
      <c r="GET2" s="161"/>
      <c r="GEU2" s="160"/>
      <c r="GEV2" s="161"/>
      <c r="GEW2" s="160"/>
      <c r="GEX2" s="161"/>
      <c r="GEY2" s="160"/>
      <c r="GEZ2" s="161"/>
      <c r="GFA2" s="160"/>
      <c r="GFB2" s="161"/>
      <c r="GFC2" s="160"/>
      <c r="GFD2" s="161"/>
      <c r="GFE2" s="160"/>
      <c r="GFF2" s="161"/>
      <c r="GFG2" s="160"/>
      <c r="GFH2" s="161"/>
      <c r="GFI2" s="160"/>
      <c r="GFJ2" s="161"/>
      <c r="GFK2" s="160"/>
      <c r="GFL2" s="161"/>
      <c r="GFM2" s="160"/>
      <c r="GFN2" s="161"/>
      <c r="GFO2" s="160"/>
      <c r="GFP2" s="161"/>
      <c r="GFQ2" s="160"/>
      <c r="GFR2" s="161"/>
      <c r="GFS2" s="160"/>
      <c r="GFT2" s="161"/>
      <c r="GFU2" s="160"/>
      <c r="GFV2" s="161"/>
      <c r="GFW2" s="160"/>
      <c r="GFX2" s="161"/>
      <c r="GFY2" s="160"/>
      <c r="GFZ2" s="161"/>
      <c r="GGA2" s="160"/>
      <c r="GGB2" s="161"/>
      <c r="GGC2" s="160"/>
      <c r="GGD2" s="161"/>
      <c r="GGE2" s="160"/>
      <c r="GGF2" s="161"/>
      <c r="GGG2" s="160"/>
      <c r="GGH2" s="161"/>
      <c r="GGI2" s="160"/>
      <c r="GGJ2" s="161"/>
      <c r="GGK2" s="160"/>
      <c r="GGL2" s="161"/>
      <c r="GGM2" s="160"/>
      <c r="GGN2" s="161"/>
      <c r="GGO2" s="160"/>
      <c r="GGP2" s="161"/>
      <c r="GGQ2" s="160"/>
      <c r="GGR2" s="161"/>
      <c r="GGS2" s="160"/>
      <c r="GGT2" s="161"/>
      <c r="GGU2" s="160"/>
      <c r="GGV2" s="161"/>
      <c r="GGW2" s="160"/>
      <c r="GGX2" s="161"/>
      <c r="GGY2" s="160"/>
      <c r="GGZ2" s="161"/>
      <c r="GHA2" s="160"/>
      <c r="GHB2" s="161"/>
      <c r="GHC2" s="160"/>
      <c r="GHD2" s="161"/>
      <c r="GHE2" s="160"/>
      <c r="GHF2" s="161"/>
      <c r="GHG2" s="160"/>
      <c r="GHH2" s="161"/>
      <c r="GHI2" s="160"/>
      <c r="GHJ2" s="161"/>
      <c r="GHK2" s="160"/>
      <c r="GHL2" s="161"/>
      <c r="GHM2" s="160"/>
      <c r="GHN2" s="161"/>
      <c r="GHO2" s="160"/>
      <c r="GHP2" s="161"/>
      <c r="GHQ2" s="160"/>
      <c r="GHR2" s="161"/>
      <c r="GHS2" s="160"/>
      <c r="GHT2" s="161"/>
      <c r="GHU2" s="160"/>
      <c r="GHV2" s="161"/>
      <c r="GHW2" s="160"/>
      <c r="GHX2" s="161"/>
      <c r="GHY2" s="160"/>
      <c r="GHZ2" s="161"/>
      <c r="GIA2" s="160"/>
      <c r="GIB2" s="161"/>
      <c r="GIC2" s="160"/>
      <c r="GID2" s="161"/>
      <c r="GIE2" s="160"/>
      <c r="GIF2" s="161"/>
      <c r="GIG2" s="160"/>
      <c r="GIH2" s="161"/>
      <c r="GII2" s="160"/>
      <c r="GIJ2" s="161"/>
      <c r="GIK2" s="160"/>
      <c r="GIL2" s="161"/>
      <c r="GIM2" s="160"/>
      <c r="GIN2" s="161"/>
      <c r="GIO2" s="160"/>
      <c r="GIP2" s="161"/>
      <c r="GIQ2" s="160"/>
      <c r="GIR2" s="161"/>
      <c r="GIS2" s="160"/>
      <c r="GIT2" s="161"/>
      <c r="GIU2" s="160"/>
      <c r="GIV2" s="161"/>
      <c r="GIW2" s="160"/>
      <c r="GIX2" s="161"/>
      <c r="GIY2" s="160"/>
      <c r="GIZ2" s="161"/>
      <c r="GJA2" s="160"/>
      <c r="GJB2" s="161"/>
      <c r="GJC2" s="160"/>
      <c r="GJD2" s="161"/>
      <c r="GJE2" s="160"/>
      <c r="GJF2" s="161"/>
      <c r="GJG2" s="160"/>
      <c r="GJH2" s="161"/>
      <c r="GJI2" s="160"/>
      <c r="GJJ2" s="161"/>
      <c r="GJK2" s="160"/>
      <c r="GJL2" s="161"/>
      <c r="GJM2" s="160"/>
      <c r="GJN2" s="161"/>
      <c r="GJO2" s="160"/>
      <c r="GJP2" s="161"/>
      <c r="GJQ2" s="160"/>
      <c r="GJR2" s="161"/>
      <c r="GJS2" s="160"/>
      <c r="GJT2" s="161"/>
      <c r="GJU2" s="160"/>
      <c r="GJV2" s="161"/>
      <c r="GJW2" s="160"/>
      <c r="GJX2" s="161"/>
      <c r="GJY2" s="160"/>
      <c r="GJZ2" s="161"/>
      <c r="GKA2" s="160"/>
      <c r="GKB2" s="161"/>
      <c r="GKC2" s="160"/>
      <c r="GKD2" s="161"/>
      <c r="GKE2" s="160"/>
      <c r="GKF2" s="161"/>
      <c r="GKG2" s="160"/>
      <c r="GKH2" s="161"/>
      <c r="GKI2" s="160"/>
      <c r="GKJ2" s="161"/>
      <c r="GKK2" s="160"/>
      <c r="GKL2" s="161"/>
      <c r="GKM2" s="160"/>
      <c r="GKN2" s="161"/>
      <c r="GKO2" s="160"/>
      <c r="GKP2" s="161"/>
      <c r="GKQ2" s="160"/>
      <c r="GKR2" s="161"/>
      <c r="GKS2" s="160"/>
      <c r="GKT2" s="161"/>
      <c r="GKU2" s="160"/>
      <c r="GKV2" s="161"/>
      <c r="GKW2" s="160"/>
      <c r="GKX2" s="161"/>
      <c r="GKY2" s="160"/>
      <c r="GKZ2" s="161"/>
      <c r="GLA2" s="160"/>
      <c r="GLB2" s="161"/>
      <c r="GLC2" s="160"/>
      <c r="GLD2" s="161"/>
      <c r="GLE2" s="160"/>
      <c r="GLF2" s="161"/>
      <c r="GLG2" s="160"/>
      <c r="GLH2" s="161"/>
      <c r="GLI2" s="160"/>
      <c r="GLJ2" s="161"/>
      <c r="GLK2" s="160"/>
      <c r="GLL2" s="161"/>
      <c r="GLM2" s="160"/>
      <c r="GLN2" s="161"/>
      <c r="GLO2" s="160"/>
      <c r="GLP2" s="161"/>
      <c r="GLQ2" s="160"/>
      <c r="GLR2" s="161"/>
      <c r="GLS2" s="160"/>
      <c r="GLT2" s="161"/>
      <c r="GLU2" s="160"/>
      <c r="GLV2" s="161"/>
      <c r="GLW2" s="160"/>
      <c r="GLX2" s="161"/>
      <c r="GLY2" s="160"/>
      <c r="GLZ2" s="161"/>
      <c r="GMA2" s="160"/>
      <c r="GMB2" s="161"/>
      <c r="GMC2" s="160"/>
      <c r="GMD2" s="161"/>
      <c r="GME2" s="160"/>
      <c r="GMF2" s="161"/>
      <c r="GMG2" s="160"/>
      <c r="GMH2" s="161"/>
      <c r="GMI2" s="160"/>
      <c r="GMJ2" s="161"/>
      <c r="GMK2" s="160"/>
      <c r="GML2" s="161"/>
      <c r="GMM2" s="160"/>
      <c r="GMN2" s="161"/>
      <c r="GMO2" s="160"/>
      <c r="GMP2" s="161"/>
      <c r="GMQ2" s="160"/>
      <c r="GMR2" s="161"/>
      <c r="GMS2" s="160"/>
      <c r="GMT2" s="161"/>
      <c r="GMU2" s="160"/>
      <c r="GMV2" s="161"/>
      <c r="GMW2" s="160"/>
      <c r="GMX2" s="161"/>
      <c r="GMY2" s="160"/>
      <c r="GMZ2" s="161"/>
      <c r="GNA2" s="160"/>
      <c r="GNB2" s="161"/>
      <c r="GNC2" s="160"/>
      <c r="GND2" s="161"/>
      <c r="GNE2" s="160"/>
      <c r="GNF2" s="161"/>
      <c r="GNG2" s="160"/>
      <c r="GNH2" s="161"/>
      <c r="GNI2" s="160"/>
      <c r="GNJ2" s="161"/>
      <c r="GNK2" s="160"/>
      <c r="GNL2" s="161"/>
      <c r="GNM2" s="160"/>
      <c r="GNN2" s="161"/>
      <c r="GNO2" s="160"/>
      <c r="GNP2" s="161"/>
      <c r="GNQ2" s="160"/>
      <c r="GNR2" s="161"/>
      <c r="GNS2" s="160"/>
      <c r="GNT2" s="161"/>
      <c r="GNU2" s="160"/>
      <c r="GNV2" s="161"/>
      <c r="GNW2" s="160"/>
      <c r="GNX2" s="161"/>
      <c r="GNY2" s="160"/>
      <c r="GNZ2" s="161"/>
      <c r="GOA2" s="160"/>
      <c r="GOB2" s="161"/>
      <c r="GOC2" s="160"/>
      <c r="GOD2" s="161"/>
      <c r="GOE2" s="160"/>
      <c r="GOF2" s="161"/>
      <c r="GOG2" s="160"/>
      <c r="GOH2" s="161"/>
      <c r="GOI2" s="160"/>
      <c r="GOJ2" s="161"/>
      <c r="GOK2" s="160"/>
      <c r="GOL2" s="161"/>
      <c r="GOM2" s="160"/>
      <c r="GON2" s="161"/>
      <c r="GOO2" s="160"/>
      <c r="GOP2" s="161"/>
      <c r="GOQ2" s="160"/>
      <c r="GOR2" s="161"/>
      <c r="GOS2" s="160"/>
      <c r="GOT2" s="161"/>
      <c r="GOU2" s="160"/>
      <c r="GOV2" s="161"/>
      <c r="GOW2" s="160"/>
      <c r="GOX2" s="161"/>
      <c r="GOY2" s="160"/>
      <c r="GOZ2" s="161"/>
      <c r="GPA2" s="160"/>
      <c r="GPB2" s="161"/>
      <c r="GPC2" s="160"/>
      <c r="GPD2" s="161"/>
      <c r="GPE2" s="160"/>
      <c r="GPF2" s="161"/>
      <c r="GPG2" s="160"/>
      <c r="GPH2" s="161"/>
      <c r="GPI2" s="160"/>
      <c r="GPJ2" s="161"/>
      <c r="GPK2" s="160"/>
      <c r="GPL2" s="161"/>
      <c r="GPM2" s="160"/>
      <c r="GPN2" s="161"/>
      <c r="GPO2" s="160"/>
      <c r="GPP2" s="161"/>
      <c r="GPQ2" s="160"/>
      <c r="GPR2" s="161"/>
      <c r="GPS2" s="160"/>
      <c r="GPT2" s="161"/>
      <c r="GPU2" s="160"/>
      <c r="GPV2" s="161"/>
      <c r="GPW2" s="160"/>
      <c r="GPX2" s="161"/>
      <c r="GPY2" s="160"/>
      <c r="GPZ2" s="161"/>
      <c r="GQA2" s="160"/>
      <c r="GQB2" s="161"/>
      <c r="GQC2" s="160"/>
      <c r="GQD2" s="161"/>
      <c r="GQE2" s="160"/>
      <c r="GQF2" s="161"/>
      <c r="GQG2" s="160"/>
      <c r="GQH2" s="161"/>
      <c r="GQI2" s="160"/>
      <c r="GQJ2" s="161"/>
      <c r="GQK2" s="160"/>
      <c r="GQL2" s="161"/>
      <c r="GQM2" s="160"/>
      <c r="GQN2" s="161"/>
      <c r="GQO2" s="160"/>
      <c r="GQP2" s="161"/>
      <c r="GQQ2" s="160"/>
      <c r="GQR2" s="161"/>
      <c r="GQS2" s="160"/>
      <c r="GQT2" s="161"/>
      <c r="GQU2" s="160"/>
      <c r="GQV2" s="161"/>
      <c r="GQW2" s="160"/>
      <c r="GQX2" s="161"/>
      <c r="GQY2" s="160"/>
      <c r="GQZ2" s="161"/>
      <c r="GRA2" s="160"/>
      <c r="GRB2" s="161"/>
      <c r="GRC2" s="160"/>
      <c r="GRD2" s="161"/>
      <c r="GRE2" s="160"/>
      <c r="GRF2" s="161"/>
      <c r="GRG2" s="160"/>
      <c r="GRH2" s="161"/>
      <c r="GRI2" s="160"/>
      <c r="GRJ2" s="161"/>
      <c r="GRK2" s="160"/>
      <c r="GRL2" s="161"/>
      <c r="GRM2" s="160"/>
      <c r="GRN2" s="161"/>
      <c r="GRO2" s="160"/>
      <c r="GRP2" s="161"/>
      <c r="GRQ2" s="160"/>
      <c r="GRR2" s="161"/>
      <c r="GRS2" s="160"/>
      <c r="GRT2" s="161"/>
      <c r="GRU2" s="160"/>
      <c r="GRV2" s="161"/>
      <c r="GRW2" s="160"/>
      <c r="GRX2" s="161"/>
      <c r="GRY2" s="160"/>
      <c r="GRZ2" s="161"/>
      <c r="GSA2" s="160"/>
      <c r="GSB2" s="161"/>
      <c r="GSC2" s="160"/>
      <c r="GSD2" s="161"/>
      <c r="GSE2" s="160"/>
      <c r="GSF2" s="161"/>
      <c r="GSG2" s="160"/>
      <c r="GSH2" s="161"/>
      <c r="GSI2" s="160"/>
      <c r="GSJ2" s="161"/>
      <c r="GSK2" s="160"/>
      <c r="GSL2" s="161"/>
      <c r="GSM2" s="160"/>
      <c r="GSN2" s="161"/>
      <c r="GSO2" s="160"/>
      <c r="GSP2" s="161"/>
      <c r="GSQ2" s="160"/>
      <c r="GSR2" s="161"/>
      <c r="GSS2" s="160"/>
      <c r="GST2" s="161"/>
      <c r="GSU2" s="160"/>
      <c r="GSV2" s="161"/>
      <c r="GSW2" s="160"/>
      <c r="GSX2" s="161"/>
      <c r="GSY2" s="160"/>
      <c r="GSZ2" s="161"/>
      <c r="GTA2" s="160"/>
      <c r="GTB2" s="161"/>
      <c r="GTC2" s="160"/>
      <c r="GTD2" s="161"/>
      <c r="GTE2" s="160"/>
      <c r="GTF2" s="161"/>
      <c r="GTG2" s="160"/>
      <c r="GTH2" s="161"/>
      <c r="GTI2" s="160"/>
      <c r="GTJ2" s="161"/>
      <c r="GTK2" s="160"/>
      <c r="GTL2" s="161"/>
      <c r="GTM2" s="160"/>
      <c r="GTN2" s="161"/>
      <c r="GTO2" s="160"/>
      <c r="GTP2" s="161"/>
      <c r="GTQ2" s="160"/>
      <c r="GTR2" s="161"/>
      <c r="GTS2" s="160"/>
      <c r="GTT2" s="161"/>
      <c r="GTU2" s="160"/>
      <c r="GTV2" s="161"/>
      <c r="GTW2" s="160"/>
      <c r="GTX2" s="161"/>
      <c r="GTY2" s="160"/>
      <c r="GTZ2" s="161"/>
      <c r="GUA2" s="160"/>
      <c r="GUB2" s="161"/>
      <c r="GUC2" s="160"/>
      <c r="GUD2" s="161"/>
      <c r="GUE2" s="160"/>
      <c r="GUF2" s="161"/>
      <c r="GUG2" s="160"/>
      <c r="GUH2" s="161"/>
      <c r="GUI2" s="160"/>
      <c r="GUJ2" s="161"/>
      <c r="GUK2" s="160"/>
      <c r="GUL2" s="161"/>
      <c r="GUM2" s="160"/>
      <c r="GUN2" s="161"/>
      <c r="GUO2" s="160"/>
      <c r="GUP2" s="161"/>
      <c r="GUQ2" s="160"/>
      <c r="GUR2" s="161"/>
      <c r="GUS2" s="160"/>
      <c r="GUT2" s="161"/>
      <c r="GUU2" s="160"/>
      <c r="GUV2" s="161"/>
      <c r="GUW2" s="160"/>
      <c r="GUX2" s="161"/>
      <c r="GUY2" s="160"/>
      <c r="GUZ2" s="161"/>
      <c r="GVA2" s="160"/>
      <c r="GVB2" s="161"/>
      <c r="GVC2" s="160"/>
      <c r="GVD2" s="161"/>
      <c r="GVE2" s="160"/>
      <c r="GVF2" s="161"/>
      <c r="GVG2" s="160"/>
      <c r="GVH2" s="161"/>
      <c r="GVI2" s="160"/>
      <c r="GVJ2" s="161"/>
      <c r="GVK2" s="160"/>
      <c r="GVL2" s="161"/>
      <c r="GVM2" s="160"/>
      <c r="GVN2" s="161"/>
      <c r="GVO2" s="160"/>
      <c r="GVP2" s="161"/>
      <c r="GVQ2" s="160"/>
      <c r="GVR2" s="161"/>
      <c r="GVS2" s="160"/>
      <c r="GVT2" s="161"/>
      <c r="GVU2" s="160"/>
      <c r="GVV2" s="161"/>
      <c r="GVW2" s="160"/>
      <c r="GVX2" s="161"/>
      <c r="GVY2" s="160"/>
      <c r="GVZ2" s="161"/>
      <c r="GWA2" s="160"/>
      <c r="GWB2" s="161"/>
      <c r="GWC2" s="160"/>
      <c r="GWD2" s="161"/>
      <c r="GWE2" s="160"/>
      <c r="GWF2" s="161"/>
      <c r="GWG2" s="160"/>
      <c r="GWH2" s="161"/>
      <c r="GWI2" s="160"/>
      <c r="GWJ2" s="161"/>
      <c r="GWK2" s="160"/>
      <c r="GWL2" s="161"/>
      <c r="GWM2" s="160"/>
      <c r="GWN2" s="161"/>
      <c r="GWO2" s="160"/>
      <c r="GWP2" s="161"/>
      <c r="GWQ2" s="160"/>
      <c r="GWR2" s="161"/>
      <c r="GWS2" s="160"/>
      <c r="GWT2" s="161"/>
      <c r="GWU2" s="160"/>
      <c r="GWV2" s="161"/>
      <c r="GWW2" s="160"/>
      <c r="GWX2" s="161"/>
      <c r="GWY2" s="160"/>
      <c r="GWZ2" s="161"/>
      <c r="GXA2" s="160"/>
      <c r="GXB2" s="161"/>
      <c r="GXC2" s="160"/>
      <c r="GXD2" s="161"/>
      <c r="GXE2" s="160"/>
      <c r="GXF2" s="161"/>
      <c r="GXG2" s="160"/>
      <c r="GXH2" s="161"/>
      <c r="GXI2" s="160"/>
      <c r="GXJ2" s="161"/>
      <c r="GXK2" s="160"/>
      <c r="GXL2" s="161"/>
      <c r="GXM2" s="160"/>
      <c r="GXN2" s="161"/>
      <c r="GXO2" s="160"/>
      <c r="GXP2" s="161"/>
      <c r="GXQ2" s="160"/>
      <c r="GXR2" s="161"/>
      <c r="GXS2" s="160"/>
      <c r="GXT2" s="161"/>
      <c r="GXU2" s="160"/>
      <c r="GXV2" s="161"/>
      <c r="GXW2" s="160"/>
      <c r="GXX2" s="161"/>
      <c r="GXY2" s="160"/>
      <c r="GXZ2" s="161"/>
      <c r="GYA2" s="160"/>
      <c r="GYB2" s="161"/>
      <c r="GYC2" s="160"/>
      <c r="GYD2" s="161"/>
      <c r="GYE2" s="160"/>
      <c r="GYF2" s="161"/>
      <c r="GYG2" s="160"/>
      <c r="GYH2" s="161"/>
      <c r="GYI2" s="160"/>
      <c r="GYJ2" s="161"/>
      <c r="GYK2" s="160"/>
      <c r="GYL2" s="161"/>
      <c r="GYM2" s="160"/>
      <c r="GYN2" s="161"/>
      <c r="GYO2" s="160"/>
      <c r="GYP2" s="161"/>
      <c r="GYQ2" s="160"/>
      <c r="GYR2" s="161"/>
      <c r="GYS2" s="160"/>
      <c r="GYT2" s="161"/>
      <c r="GYU2" s="160"/>
      <c r="GYV2" s="161"/>
      <c r="GYW2" s="160"/>
      <c r="GYX2" s="161"/>
      <c r="GYY2" s="160"/>
      <c r="GYZ2" s="161"/>
      <c r="GZA2" s="160"/>
      <c r="GZB2" s="161"/>
      <c r="GZC2" s="160"/>
      <c r="GZD2" s="161"/>
      <c r="GZE2" s="160"/>
      <c r="GZF2" s="161"/>
      <c r="GZG2" s="160"/>
      <c r="GZH2" s="161"/>
      <c r="GZI2" s="160"/>
      <c r="GZJ2" s="161"/>
      <c r="GZK2" s="160"/>
      <c r="GZL2" s="161"/>
      <c r="GZM2" s="160"/>
      <c r="GZN2" s="161"/>
      <c r="GZO2" s="160"/>
      <c r="GZP2" s="161"/>
      <c r="GZQ2" s="160"/>
      <c r="GZR2" s="161"/>
      <c r="GZS2" s="160"/>
      <c r="GZT2" s="161"/>
      <c r="GZU2" s="160"/>
      <c r="GZV2" s="161"/>
      <c r="GZW2" s="160"/>
      <c r="GZX2" s="161"/>
      <c r="GZY2" s="160"/>
      <c r="GZZ2" s="161"/>
      <c r="HAA2" s="160"/>
      <c r="HAB2" s="161"/>
      <c r="HAC2" s="160"/>
      <c r="HAD2" s="161"/>
      <c r="HAE2" s="160"/>
      <c r="HAF2" s="161"/>
      <c r="HAG2" s="160"/>
      <c r="HAH2" s="161"/>
      <c r="HAI2" s="160"/>
      <c r="HAJ2" s="161"/>
      <c r="HAK2" s="160"/>
      <c r="HAL2" s="161"/>
      <c r="HAM2" s="160"/>
      <c r="HAN2" s="161"/>
      <c r="HAO2" s="160"/>
      <c r="HAP2" s="161"/>
      <c r="HAQ2" s="160"/>
      <c r="HAR2" s="161"/>
      <c r="HAS2" s="160"/>
      <c r="HAT2" s="161"/>
      <c r="HAU2" s="160"/>
      <c r="HAV2" s="161"/>
      <c r="HAW2" s="160"/>
      <c r="HAX2" s="161"/>
      <c r="HAY2" s="160"/>
      <c r="HAZ2" s="161"/>
      <c r="HBA2" s="160"/>
      <c r="HBB2" s="161"/>
      <c r="HBC2" s="160"/>
      <c r="HBD2" s="161"/>
      <c r="HBE2" s="160"/>
      <c r="HBF2" s="161"/>
      <c r="HBG2" s="160"/>
      <c r="HBH2" s="161"/>
      <c r="HBI2" s="160"/>
      <c r="HBJ2" s="161"/>
      <c r="HBK2" s="160"/>
      <c r="HBL2" s="161"/>
      <c r="HBM2" s="160"/>
      <c r="HBN2" s="161"/>
      <c r="HBO2" s="160"/>
      <c r="HBP2" s="161"/>
      <c r="HBQ2" s="160"/>
      <c r="HBR2" s="161"/>
      <c r="HBS2" s="160"/>
      <c r="HBT2" s="161"/>
      <c r="HBU2" s="160"/>
      <c r="HBV2" s="161"/>
      <c r="HBW2" s="160"/>
      <c r="HBX2" s="161"/>
      <c r="HBY2" s="160"/>
      <c r="HBZ2" s="161"/>
      <c r="HCA2" s="160"/>
      <c r="HCB2" s="161"/>
      <c r="HCC2" s="160"/>
      <c r="HCD2" s="161"/>
      <c r="HCE2" s="160"/>
      <c r="HCF2" s="161"/>
      <c r="HCG2" s="160"/>
      <c r="HCH2" s="161"/>
      <c r="HCI2" s="160"/>
      <c r="HCJ2" s="161"/>
      <c r="HCK2" s="160"/>
      <c r="HCL2" s="161"/>
      <c r="HCM2" s="160"/>
      <c r="HCN2" s="161"/>
      <c r="HCO2" s="160"/>
      <c r="HCP2" s="161"/>
      <c r="HCQ2" s="160"/>
      <c r="HCR2" s="161"/>
      <c r="HCS2" s="160"/>
      <c r="HCT2" s="161"/>
      <c r="HCU2" s="160"/>
      <c r="HCV2" s="161"/>
      <c r="HCW2" s="160"/>
      <c r="HCX2" s="161"/>
      <c r="HCY2" s="160"/>
      <c r="HCZ2" s="161"/>
      <c r="HDA2" s="160"/>
      <c r="HDB2" s="161"/>
      <c r="HDC2" s="160"/>
      <c r="HDD2" s="161"/>
      <c r="HDE2" s="160"/>
      <c r="HDF2" s="161"/>
      <c r="HDG2" s="160"/>
      <c r="HDH2" s="161"/>
      <c r="HDI2" s="160"/>
      <c r="HDJ2" s="161"/>
      <c r="HDK2" s="160"/>
      <c r="HDL2" s="161"/>
      <c r="HDM2" s="160"/>
      <c r="HDN2" s="161"/>
      <c r="HDO2" s="160"/>
      <c r="HDP2" s="161"/>
      <c r="HDQ2" s="160"/>
      <c r="HDR2" s="161"/>
      <c r="HDS2" s="160"/>
      <c r="HDT2" s="161"/>
      <c r="HDU2" s="160"/>
      <c r="HDV2" s="161"/>
      <c r="HDW2" s="160"/>
      <c r="HDX2" s="161"/>
      <c r="HDY2" s="160"/>
      <c r="HDZ2" s="161"/>
      <c r="HEA2" s="160"/>
      <c r="HEB2" s="161"/>
      <c r="HEC2" s="160"/>
      <c r="HED2" s="161"/>
      <c r="HEE2" s="160"/>
      <c r="HEF2" s="161"/>
      <c r="HEG2" s="160"/>
      <c r="HEH2" s="161"/>
      <c r="HEI2" s="160"/>
      <c r="HEJ2" s="161"/>
      <c r="HEK2" s="160"/>
      <c r="HEL2" s="161"/>
      <c r="HEM2" s="160"/>
      <c r="HEN2" s="161"/>
      <c r="HEO2" s="160"/>
      <c r="HEP2" s="161"/>
      <c r="HEQ2" s="160"/>
      <c r="HER2" s="161"/>
      <c r="HES2" s="160"/>
      <c r="HET2" s="161"/>
      <c r="HEU2" s="160"/>
      <c r="HEV2" s="161"/>
      <c r="HEW2" s="160"/>
      <c r="HEX2" s="161"/>
      <c r="HEY2" s="160"/>
      <c r="HEZ2" s="161"/>
      <c r="HFA2" s="160"/>
      <c r="HFB2" s="161"/>
      <c r="HFC2" s="160"/>
      <c r="HFD2" s="161"/>
      <c r="HFE2" s="160"/>
      <c r="HFF2" s="161"/>
      <c r="HFG2" s="160"/>
      <c r="HFH2" s="161"/>
      <c r="HFI2" s="160"/>
      <c r="HFJ2" s="161"/>
      <c r="HFK2" s="160"/>
      <c r="HFL2" s="161"/>
      <c r="HFM2" s="160"/>
      <c r="HFN2" s="161"/>
      <c r="HFO2" s="160"/>
      <c r="HFP2" s="161"/>
      <c r="HFQ2" s="160"/>
      <c r="HFR2" s="161"/>
      <c r="HFS2" s="160"/>
      <c r="HFT2" s="161"/>
      <c r="HFU2" s="160"/>
      <c r="HFV2" s="161"/>
      <c r="HFW2" s="160"/>
      <c r="HFX2" s="161"/>
      <c r="HFY2" s="160"/>
      <c r="HFZ2" s="161"/>
      <c r="HGA2" s="160"/>
      <c r="HGB2" s="161"/>
      <c r="HGC2" s="160"/>
      <c r="HGD2" s="161"/>
      <c r="HGE2" s="160"/>
      <c r="HGF2" s="161"/>
      <c r="HGG2" s="160"/>
      <c r="HGH2" s="161"/>
      <c r="HGI2" s="160"/>
      <c r="HGJ2" s="161"/>
      <c r="HGK2" s="160"/>
      <c r="HGL2" s="161"/>
      <c r="HGM2" s="160"/>
      <c r="HGN2" s="161"/>
      <c r="HGO2" s="160"/>
      <c r="HGP2" s="161"/>
      <c r="HGQ2" s="160"/>
      <c r="HGR2" s="161"/>
      <c r="HGS2" s="160"/>
      <c r="HGT2" s="161"/>
      <c r="HGU2" s="160"/>
      <c r="HGV2" s="161"/>
      <c r="HGW2" s="160"/>
      <c r="HGX2" s="161"/>
      <c r="HGY2" s="160"/>
      <c r="HGZ2" s="161"/>
      <c r="HHA2" s="160"/>
      <c r="HHB2" s="161"/>
      <c r="HHC2" s="160"/>
      <c r="HHD2" s="161"/>
      <c r="HHE2" s="160"/>
      <c r="HHF2" s="161"/>
      <c r="HHG2" s="160"/>
      <c r="HHH2" s="161"/>
      <c r="HHI2" s="160"/>
      <c r="HHJ2" s="161"/>
      <c r="HHK2" s="160"/>
      <c r="HHL2" s="161"/>
      <c r="HHM2" s="160"/>
      <c r="HHN2" s="161"/>
      <c r="HHO2" s="160"/>
      <c r="HHP2" s="161"/>
      <c r="HHQ2" s="160"/>
      <c r="HHR2" s="161"/>
      <c r="HHS2" s="160"/>
      <c r="HHT2" s="161"/>
      <c r="HHU2" s="160"/>
      <c r="HHV2" s="161"/>
      <c r="HHW2" s="160"/>
      <c r="HHX2" s="161"/>
      <c r="HHY2" s="160"/>
      <c r="HHZ2" s="161"/>
      <c r="HIA2" s="160"/>
      <c r="HIB2" s="161"/>
      <c r="HIC2" s="160"/>
      <c r="HID2" s="161"/>
      <c r="HIE2" s="160"/>
      <c r="HIF2" s="161"/>
      <c r="HIG2" s="160"/>
      <c r="HIH2" s="161"/>
      <c r="HII2" s="160"/>
      <c r="HIJ2" s="161"/>
      <c r="HIK2" s="160"/>
      <c r="HIL2" s="161"/>
      <c r="HIM2" s="160"/>
      <c r="HIN2" s="161"/>
      <c r="HIO2" s="160"/>
      <c r="HIP2" s="161"/>
      <c r="HIQ2" s="160"/>
      <c r="HIR2" s="161"/>
      <c r="HIS2" s="160"/>
      <c r="HIT2" s="161"/>
      <c r="HIU2" s="160"/>
      <c r="HIV2" s="161"/>
      <c r="HIW2" s="160"/>
      <c r="HIX2" s="161"/>
      <c r="HIY2" s="160"/>
      <c r="HIZ2" s="161"/>
      <c r="HJA2" s="160"/>
      <c r="HJB2" s="161"/>
      <c r="HJC2" s="160"/>
      <c r="HJD2" s="161"/>
      <c r="HJE2" s="160"/>
      <c r="HJF2" s="161"/>
      <c r="HJG2" s="160"/>
      <c r="HJH2" s="161"/>
      <c r="HJI2" s="160"/>
      <c r="HJJ2" s="161"/>
      <c r="HJK2" s="160"/>
      <c r="HJL2" s="161"/>
      <c r="HJM2" s="160"/>
      <c r="HJN2" s="161"/>
      <c r="HJO2" s="160"/>
      <c r="HJP2" s="161"/>
      <c r="HJQ2" s="160"/>
      <c r="HJR2" s="161"/>
      <c r="HJS2" s="160"/>
      <c r="HJT2" s="161"/>
      <c r="HJU2" s="160"/>
      <c r="HJV2" s="161"/>
      <c r="HJW2" s="160"/>
      <c r="HJX2" s="161"/>
      <c r="HJY2" s="160"/>
      <c r="HJZ2" s="161"/>
      <c r="HKA2" s="160"/>
      <c r="HKB2" s="161"/>
      <c r="HKC2" s="160"/>
      <c r="HKD2" s="161"/>
      <c r="HKE2" s="160"/>
      <c r="HKF2" s="161"/>
      <c r="HKG2" s="160"/>
      <c r="HKH2" s="161"/>
      <c r="HKI2" s="160"/>
      <c r="HKJ2" s="161"/>
      <c r="HKK2" s="160"/>
      <c r="HKL2" s="161"/>
      <c r="HKM2" s="160"/>
      <c r="HKN2" s="161"/>
      <c r="HKO2" s="160"/>
      <c r="HKP2" s="161"/>
      <c r="HKQ2" s="160"/>
      <c r="HKR2" s="161"/>
      <c r="HKS2" s="160"/>
      <c r="HKT2" s="161"/>
      <c r="HKU2" s="160"/>
      <c r="HKV2" s="161"/>
      <c r="HKW2" s="160"/>
      <c r="HKX2" s="161"/>
      <c r="HKY2" s="160"/>
      <c r="HKZ2" s="161"/>
      <c r="HLA2" s="160"/>
      <c r="HLB2" s="161"/>
      <c r="HLC2" s="160"/>
      <c r="HLD2" s="161"/>
      <c r="HLE2" s="160"/>
      <c r="HLF2" s="161"/>
      <c r="HLG2" s="160"/>
      <c r="HLH2" s="161"/>
      <c r="HLI2" s="160"/>
      <c r="HLJ2" s="161"/>
      <c r="HLK2" s="160"/>
      <c r="HLL2" s="161"/>
      <c r="HLM2" s="160"/>
      <c r="HLN2" s="161"/>
      <c r="HLO2" s="160"/>
      <c r="HLP2" s="161"/>
      <c r="HLQ2" s="160"/>
      <c r="HLR2" s="161"/>
      <c r="HLS2" s="160"/>
      <c r="HLT2" s="161"/>
      <c r="HLU2" s="160"/>
      <c r="HLV2" s="161"/>
      <c r="HLW2" s="160"/>
      <c r="HLX2" s="161"/>
      <c r="HLY2" s="160"/>
      <c r="HLZ2" s="161"/>
      <c r="HMA2" s="160"/>
      <c r="HMB2" s="161"/>
      <c r="HMC2" s="160"/>
      <c r="HMD2" s="161"/>
      <c r="HME2" s="160"/>
      <c r="HMF2" s="161"/>
      <c r="HMG2" s="160"/>
      <c r="HMH2" s="161"/>
      <c r="HMI2" s="160"/>
      <c r="HMJ2" s="161"/>
      <c r="HMK2" s="160"/>
      <c r="HML2" s="161"/>
      <c r="HMM2" s="160"/>
      <c r="HMN2" s="161"/>
      <c r="HMO2" s="160"/>
      <c r="HMP2" s="161"/>
      <c r="HMQ2" s="160"/>
      <c r="HMR2" s="161"/>
      <c r="HMS2" s="160"/>
      <c r="HMT2" s="161"/>
      <c r="HMU2" s="160"/>
      <c r="HMV2" s="161"/>
      <c r="HMW2" s="160"/>
      <c r="HMX2" s="161"/>
      <c r="HMY2" s="160"/>
      <c r="HMZ2" s="161"/>
      <c r="HNA2" s="160"/>
      <c r="HNB2" s="161"/>
      <c r="HNC2" s="160"/>
      <c r="HND2" s="161"/>
      <c r="HNE2" s="160"/>
      <c r="HNF2" s="161"/>
      <c r="HNG2" s="160"/>
      <c r="HNH2" s="161"/>
      <c r="HNI2" s="160"/>
      <c r="HNJ2" s="161"/>
      <c r="HNK2" s="160"/>
      <c r="HNL2" s="161"/>
      <c r="HNM2" s="160"/>
      <c r="HNN2" s="161"/>
      <c r="HNO2" s="160"/>
      <c r="HNP2" s="161"/>
      <c r="HNQ2" s="160"/>
      <c r="HNR2" s="161"/>
      <c r="HNS2" s="160"/>
      <c r="HNT2" s="161"/>
      <c r="HNU2" s="160"/>
      <c r="HNV2" s="161"/>
      <c r="HNW2" s="160"/>
      <c r="HNX2" s="161"/>
      <c r="HNY2" s="160"/>
      <c r="HNZ2" s="161"/>
      <c r="HOA2" s="160"/>
      <c r="HOB2" s="161"/>
      <c r="HOC2" s="160"/>
      <c r="HOD2" s="161"/>
      <c r="HOE2" s="160"/>
      <c r="HOF2" s="161"/>
      <c r="HOG2" s="160"/>
      <c r="HOH2" s="161"/>
      <c r="HOI2" s="160"/>
      <c r="HOJ2" s="161"/>
      <c r="HOK2" s="160"/>
      <c r="HOL2" s="161"/>
      <c r="HOM2" s="160"/>
      <c r="HON2" s="161"/>
      <c r="HOO2" s="160"/>
      <c r="HOP2" s="161"/>
      <c r="HOQ2" s="160"/>
      <c r="HOR2" s="161"/>
      <c r="HOS2" s="160"/>
      <c r="HOT2" s="161"/>
      <c r="HOU2" s="160"/>
      <c r="HOV2" s="161"/>
      <c r="HOW2" s="160"/>
      <c r="HOX2" s="161"/>
      <c r="HOY2" s="160"/>
      <c r="HOZ2" s="161"/>
      <c r="HPA2" s="160"/>
      <c r="HPB2" s="161"/>
      <c r="HPC2" s="160"/>
      <c r="HPD2" s="161"/>
      <c r="HPE2" s="160"/>
      <c r="HPF2" s="161"/>
      <c r="HPG2" s="160"/>
      <c r="HPH2" s="161"/>
      <c r="HPI2" s="160"/>
      <c r="HPJ2" s="161"/>
      <c r="HPK2" s="160"/>
      <c r="HPL2" s="161"/>
      <c r="HPM2" s="160"/>
      <c r="HPN2" s="161"/>
      <c r="HPO2" s="160"/>
      <c r="HPP2" s="161"/>
      <c r="HPQ2" s="160"/>
      <c r="HPR2" s="161"/>
      <c r="HPS2" s="160"/>
      <c r="HPT2" s="161"/>
      <c r="HPU2" s="160"/>
      <c r="HPV2" s="161"/>
      <c r="HPW2" s="160"/>
      <c r="HPX2" s="161"/>
      <c r="HPY2" s="160"/>
      <c r="HPZ2" s="161"/>
      <c r="HQA2" s="160"/>
      <c r="HQB2" s="161"/>
      <c r="HQC2" s="160"/>
      <c r="HQD2" s="161"/>
      <c r="HQE2" s="160"/>
      <c r="HQF2" s="161"/>
      <c r="HQG2" s="160"/>
      <c r="HQH2" s="161"/>
      <c r="HQI2" s="160"/>
      <c r="HQJ2" s="161"/>
      <c r="HQK2" s="160"/>
      <c r="HQL2" s="161"/>
      <c r="HQM2" s="160"/>
      <c r="HQN2" s="161"/>
      <c r="HQO2" s="160"/>
      <c r="HQP2" s="161"/>
      <c r="HQQ2" s="160"/>
      <c r="HQR2" s="161"/>
      <c r="HQS2" s="160"/>
      <c r="HQT2" s="161"/>
      <c r="HQU2" s="160"/>
      <c r="HQV2" s="161"/>
      <c r="HQW2" s="160"/>
      <c r="HQX2" s="161"/>
      <c r="HQY2" s="160"/>
      <c r="HQZ2" s="161"/>
      <c r="HRA2" s="160"/>
      <c r="HRB2" s="161"/>
      <c r="HRC2" s="160"/>
      <c r="HRD2" s="161"/>
      <c r="HRE2" s="160"/>
      <c r="HRF2" s="161"/>
      <c r="HRG2" s="160"/>
      <c r="HRH2" s="161"/>
      <c r="HRI2" s="160"/>
      <c r="HRJ2" s="161"/>
      <c r="HRK2" s="160"/>
      <c r="HRL2" s="161"/>
      <c r="HRM2" s="160"/>
      <c r="HRN2" s="161"/>
      <c r="HRO2" s="160"/>
      <c r="HRP2" s="161"/>
      <c r="HRQ2" s="160"/>
      <c r="HRR2" s="161"/>
      <c r="HRS2" s="160"/>
      <c r="HRT2" s="161"/>
      <c r="HRU2" s="160"/>
      <c r="HRV2" s="161"/>
      <c r="HRW2" s="160"/>
      <c r="HRX2" s="161"/>
      <c r="HRY2" s="160"/>
      <c r="HRZ2" s="161"/>
      <c r="HSA2" s="160"/>
      <c r="HSB2" s="161"/>
      <c r="HSC2" s="160"/>
      <c r="HSD2" s="161"/>
      <c r="HSE2" s="160"/>
      <c r="HSF2" s="161"/>
      <c r="HSG2" s="160"/>
      <c r="HSH2" s="161"/>
      <c r="HSI2" s="160"/>
      <c r="HSJ2" s="161"/>
      <c r="HSK2" s="160"/>
      <c r="HSL2" s="161"/>
      <c r="HSM2" s="160"/>
      <c r="HSN2" s="161"/>
      <c r="HSO2" s="160"/>
      <c r="HSP2" s="161"/>
      <c r="HSQ2" s="160"/>
      <c r="HSR2" s="161"/>
      <c r="HSS2" s="160"/>
      <c r="HST2" s="161"/>
      <c r="HSU2" s="160"/>
      <c r="HSV2" s="161"/>
      <c r="HSW2" s="160"/>
      <c r="HSX2" s="161"/>
      <c r="HSY2" s="160"/>
      <c r="HSZ2" s="161"/>
      <c r="HTA2" s="160"/>
      <c r="HTB2" s="161"/>
      <c r="HTC2" s="160"/>
      <c r="HTD2" s="161"/>
      <c r="HTE2" s="160"/>
      <c r="HTF2" s="161"/>
      <c r="HTG2" s="160"/>
      <c r="HTH2" s="161"/>
      <c r="HTI2" s="160"/>
      <c r="HTJ2" s="161"/>
      <c r="HTK2" s="160"/>
      <c r="HTL2" s="161"/>
      <c r="HTM2" s="160"/>
      <c r="HTN2" s="161"/>
      <c r="HTO2" s="160"/>
      <c r="HTP2" s="161"/>
      <c r="HTQ2" s="160"/>
      <c r="HTR2" s="161"/>
      <c r="HTS2" s="160"/>
      <c r="HTT2" s="161"/>
      <c r="HTU2" s="160"/>
      <c r="HTV2" s="161"/>
      <c r="HTW2" s="160"/>
      <c r="HTX2" s="161"/>
      <c r="HTY2" s="160"/>
      <c r="HTZ2" s="161"/>
      <c r="HUA2" s="160"/>
      <c r="HUB2" s="161"/>
      <c r="HUC2" s="160"/>
      <c r="HUD2" s="161"/>
      <c r="HUE2" s="160"/>
      <c r="HUF2" s="161"/>
      <c r="HUG2" s="160"/>
      <c r="HUH2" s="161"/>
      <c r="HUI2" s="160"/>
      <c r="HUJ2" s="161"/>
      <c r="HUK2" s="160"/>
      <c r="HUL2" s="161"/>
      <c r="HUM2" s="160"/>
      <c r="HUN2" s="161"/>
      <c r="HUO2" s="160"/>
      <c r="HUP2" s="161"/>
      <c r="HUQ2" s="160"/>
      <c r="HUR2" s="161"/>
      <c r="HUS2" s="160"/>
      <c r="HUT2" s="161"/>
      <c r="HUU2" s="160"/>
      <c r="HUV2" s="161"/>
      <c r="HUW2" s="160"/>
      <c r="HUX2" s="161"/>
      <c r="HUY2" s="160"/>
      <c r="HUZ2" s="161"/>
      <c r="HVA2" s="160"/>
      <c r="HVB2" s="161"/>
      <c r="HVC2" s="160"/>
      <c r="HVD2" s="161"/>
      <c r="HVE2" s="160"/>
      <c r="HVF2" s="161"/>
      <c r="HVG2" s="160"/>
      <c r="HVH2" s="161"/>
      <c r="HVI2" s="160"/>
      <c r="HVJ2" s="161"/>
      <c r="HVK2" s="160"/>
      <c r="HVL2" s="161"/>
      <c r="HVM2" s="160"/>
      <c r="HVN2" s="161"/>
      <c r="HVO2" s="160"/>
      <c r="HVP2" s="161"/>
      <c r="HVQ2" s="160"/>
      <c r="HVR2" s="161"/>
      <c r="HVS2" s="160"/>
      <c r="HVT2" s="161"/>
      <c r="HVU2" s="160"/>
      <c r="HVV2" s="161"/>
      <c r="HVW2" s="160"/>
      <c r="HVX2" s="161"/>
      <c r="HVY2" s="160"/>
      <c r="HVZ2" s="161"/>
      <c r="HWA2" s="160"/>
      <c r="HWB2" s="161"/>
      <c r="HWC2" s="160"/>
      <c r="HWD2" s="161"/>
      <c r="HWE2" s="160"/>
      <c r="HWF2" s="161"/>
      <c r="HWG2" s="160"/>
      <c r="HWH2" s="161"/>
      <c r="HWI2" s="160"/>
      <c r="HWJ2" s="161"/>
      <c r="HWK2" s="160"/>
      <c r="HWL2" s="161"/>
      <c r="HWM2" s="160"/>
      <c r="HWN2" s="161"/>
      <c r="HWO2" s="160"/>
      <c r="HWP2" s="161"/>
      <c r="HWQ2" s="160"/>
      <c r="HWR2" s="161"/>
      <c r="HWS2" s="160"/>
      <c r="HWT2" s="161"/>
      <c r="HWU2" s="160"/>
      <c r="HWV2" s="161"/>
      <c r="HWW2" s="160"/>
      <c r="HWX2" s="161"/>
      <c r="HWY2" s="160"/>
      <c r="HWZ2" s="161"/>
      <c r="HXA2" s="160"/>
      <c r="HXB2" s="161"/>
      <c r="HXC2" s="160"/>
      <c r="HXD2" s="161"/>
      <c r="HXE2" s="160"/>
      <c r="HXF2" s="161"/>
      <c r="HXG2" s="160"/>
      <c r="HXH2" s="161"/>
      <c r="HXI2" s="160"/>
      <c r="HXJ2" s="161"/>
      <c r="HXK2" s="160"/>
      <c r="HXL2" s="161"/>
      <c r="HXM2" s="160"/>
      <c r="HXN2" s="161"/>
      <c r="HXO2" s="160"/>
      <c r="HXP2" s="161"/>
      <c r="HXQ2" s="160"/>
      <c r="HXR2" s="161"/>
      <c r="HXS2" s="160"/>
      <c r="HXT2" s="161"/>
      <c r="HXU2" s="160"/>
      <c r="HXV2" s="161"/>
      <c r="HXW2" s="160"/>
      <c r="HXX2" s="161"/>
      <c r="HXY2" s="160"/>
      <c r="HXZ2" s="161"/>
      <c r="HYA2" s="160"/>
      <c r="HYB2" s="161"/>
      <c r="HYC2" s="160"/>
      <c r="HYD2" s="161"/>
      <c r="HYE2" s="160"/>
      <c r="HYF2" s="161"/>
      <c r="HYG2" s="160"/>
      <c r="HYH2" s="161"/>
      <c r="HYI2" s="160"/>
      <c r="HYJ2" s="161"/>
      <c r="HYK2" s="160"/>
      <c r="HYL2" s="161"/>
      <c r="HYM2" s="160"/>
      <c r="HYN2" s="161"/>
      <c r="HYO2" s="160"/>
      <c r="HYP2" s="161"/>
      <c r="HYQ2" s="160"/>
      <c r="HYR2" s="161"/>
      <c r="HYS2" s="160"/>
      <c r="HYT2" s="161"/>
      <c r="HYU2" s="160"/>
      <c r="HYV2" s="161"/>
      <c r="HYW2" s="160"/>
      <c r="HYX2" s="161"/>
      <c r="HYY2" s="160"/>
      <c r="HYZ2" s="161"/>
      <c r="HZA2" s="160"/>
      <c r="HZB2" s="161"/>
      <c r="HZC2" s="160"/>
      <c r="HZD2" s="161"/>
      <c r="HZE2" s="160"/>
      <c r="HZF2" s="161"/>
      <c r="HZG2" s="160"/>
      <c r="HZH2" s="161"/>
      <c r="HZI2" s="160"/>
      <c r="HZJ2" s="161"/>
      <c r="HZK2" s="160"/>
      <c r="HZL2" s="161"/>
      <c r="HZM2" s="160"/>
      <c r="HZN2" s="161"/>
      <c r="HZO2" s="160"/>
      <c r="HZP2" s="161"/>
      <c r="HZQ2" s="160"/>
      <c r="HZR2" s="161"/>
      <c r="HZS2" s="160"/>
      <c r="HZT2" s="161"/>
      <c r="HZU2" s="160"/>
      <c r="HZV2" s="161"/>
      <c r="HZW2" s="160"/>
      <c r="HZX2" s="161"/>
      <c r="HZY2" s="160"/>
      <c r="HZZ2" s="161"/>
      <c r="IAA2" s="160"/>
      <c r="IAB2" s="161"/>
      <c r="IAC2" s="160"/>
      <c r="IAD2" s="161"/>
      <c r="IAE2" s="160"/>
      <c r="IAF2" s="161"/>
      <c r="IAG2" s="160"/>
      <c r="IAH2" s="161"/>
      <c r="IAI2" s="160"/>
      <c r="IAJ2" s="161"/>
      <c r="IAK2" s="160"/>
      <c r="IAL2" s="161"/>
      <c r="IAM2" s="160"/>
      <c r="IAN2" s="161"/>
      <c r="IAO2" s="160"/>
      <c r="IAP2" s="161"/>
      <c r="IAQ2" s="160"/>
      <c r="IAR2" s="161"/>
      <c r="IAS2" s="160"/>
      <c r="IAT2" s="161"/>
      <c r="IAU2" s="160"/>
      <c r="IAV2" s="161"/>
      <c r="IAW2" s="160"/>
      <c r="IAX2" s="161"/>
      <c r="IAY2" s="160"/>
      <c r="IAZ2" s="161"/>
      <c r="IBA2" s="160"/>
      <c r="IBB2" s="161"/>
      <c r="IBC2" s="160"/>
      <c r="IBD2" s="161"/>
      <c r="IBE2" s="160"/>
      <c r="IBF2" s="161"/>
      <c r="IBG2" s="160"/>
      <c r="IBH2" s="161"/>
      <c r="IBI2" s="160"/>
      <c r="IBJ2" s="161"/>
      <c r="IBK2" s="160"/>
      <c r="IBL2" s="161"/>
      <c r="IBM2" s="160"/>
      <c r="IBN2" s="161"/>
      <c r="IBO2" s="160"/>
      <c r="IBP2" s="161"/>
      <c r="IBQ2" s="160"/>
      <c r="IBR2" s="161"/>
      <c r="IBS2" s="160"/>
      <c r="IBT2" s="161"/>
      <c r="IBU2" s="160"/>
      <c r="IBV2" s="161"/>
      <c r="IBW2" s="160"/>
      <c r="IBX2" s="161"/>
      <c r="IBY2" s="160"/>
      <c r="IBZ2" s="161"/>
      <c r="ICA2" s="160"/>
      <c r="ICB2" s="161"/>
      <c r="ICC2" s="160"/>
      <c r="ICD2" s="161"/>
      <c r="ICE2" s="160"/>
      <c r="ICF2" s="161"/>
      <c r="ICG2" s="160"/>
      <c r="ICH2" s="161"/>
      <c r="ICI2" s="160"/>
      <c r="ICJ2" s="161"/>
      <c r="ICK2" s="160"/>
      <c r="ICL2" s="161"/>
      <c r="ICM2" s="160"/>
      <c r="ICN2" s="161"/>
      <c r="ICO2" s="160"/>
      <c r="ICP2" s="161"/>
      <c r="ICQ2" s="160"/>
      <c r="ICR2" s="161"/>
      <c r="ICS2" s="160"/>
      <c r="ICT2" s="161"/>
      <c r="ICU2" s="160"/>
      <c r="ICV2" s="161"/>
      <c r="ICW2" s="160"/>
      <c r="ICX2" s="161"/>
      <c r="ICY2" s="160"/>
      <c r="ICZ2" s="161"/>
      <c r="IDA2" s="160"/>
      <c r="IDB2" s="161"/>
      <c r="IDC2" s="160"/>
      <c r="IDD2" s="161"/>
      <c r="IDE2" s="160"/>
      <c r="IDF2" s="161"/>
      <c r="IDG2" s="160"/>
      <c r="IDH2" s="161"/>
      <c r="IDI2" s="160"/>
      <c r="IDJ2" s="161"/>
      <c r="IDK2" s="160"/>
      <c r="IDL2" s="161"/>
      <c r="IDM2" s="160"/>
      <c r="IDN2" s="161"/>
      <c r="IDO2" s="160"/>
      <c r="IDP2" s="161"/>
      <c r="IDQ2" s="160"/>
      <c r="IDR2" s="161"/>
      <c r="IDS2" s="160"/>
      <c r="IDT2" s="161"/>
      <c r="IDU2" s="160"/>
      <c r="IDV2" s="161"/>
      <c r="IDW2" s="160"/>
      <c r="IDX2" s="161"/>
      <c r="IDY2" s="160"/>
      <c r="IDZ2" s="161"/>
      <c r="IEA2" s="160"/>
      <c r="IEB2" s="161"/>
      <c r="IEC2" s="160"/>
      <c r="IED2" s="161"/>
      <c r="IEE2" s="160"/>
      <c r="IEF2" s="161"/>
      <c r="IEG2" s="160"/>
      <c r="IEH2" s="161"/>
      <c r="IEI2" s="160"/>
      <c r="IEJ2" s="161"/>
      <c r="IEK2" s="160"/>
      <c r="IEL2" s="161"/>
      <c r="IEM2" s="160"/>
      <c r="IEN2" s="161"/>
      <c r="IEO2" s="160"/>
      <c r="IEP2" s="161"/>
      <c r="IEQ2" s="160"/>
      <c r="IER2" s="161"/>
      <c r="IES2" s="160"/>
      <c r="IET2" s="161"/>
      <c r="IEU2" s="160"/>
      <c r="IEV2" s="161"/>
      <c r="IEW2" s="160"/>
      <c r="IEX2" s="161"/>
      <c r="IEY2" s="160"/>
      <c r="IEZ2" s="161"/>
      <c r="IFA2" s="160"/>
      <c r="IFB2" s="161"/>
      <c r="IFC2" s="160"/>
      <c r="IFD2" s="161"/>
      <c r="IFE2" s="160"/>
      <c r="IFF2" s="161"/>
      <c r="IFG2" s="160"/>
      <c r="IFH2" s="161"/>
      <c r="IFI2" s="160"/>
      <c r="IFJ2" s="161"/>
      <c r="IFK2" s="160"/>
      <c r="IFL2" s="161"/>
      <c r="IFM2" s="160"/>
      <c r="IFN2" s="161"/>
      <c r="IFO2" s="160"/>
      <c r="IFP2" s="161"/>
      <c r="IFQ2" s="160"/>
      <c r="IFR2" s="161"/>
      <c r="IFS2" s="160"/>
      <c r="IFT2" s="161"/>
      <c r="IFU2" s="160"/>
      <c r="IFV2" s="161"/>
      <c r="IFW2" s="160"/>
      <c r="IFX2" s="161"/>
      <c r="IFY2" s="160"/>
      <c r="IFZ2" s="161"/>
      <c r="IGA2" s="160"/>
      <c r="IGB2" s="161"/>
      <c r="IGC2" s="160"/>
      <c r="IGD2" s="161"/>
      <c r="IGE2" s="160"/>
      <c r="IGF2" s="161"/>
      <c r="IGG2" s="160"/>
      <c r="IGH2" s="161"/>
      <c r="IGI2" s="160"/>
      <c r="IGJ2" s="161"/>
      <c r="IGK2" s="160"/>
      <c r="IGL2" s="161"/>
      <c r="IGM2" s="160"/>
      <c r="IGN2" s="161"/>
      <c r="IGO2" s="160"/>
      <c r="IGP2" s="161"/>
      <c r="IGQ2" s="160"/>
      <c r="IGR2" s="161"/>
      <c r="IGS2" s="160"/>
      <c r="IGT2" s="161"/>
      <c r="IGU2" s="160"/>
      <c r="IGV2" s="161"/>
      <c r="IGW2" s="160"/>
      <c r="IGX2" s="161"/>
      <c r="IGY2" s="160"/>
      <c r="IGZ2" s="161"/>
      <c r="IHA2" s="160"/>
      <c r="IHB2" s="161"/>
      <c r="IHC2" s="160"/>
      <c r="IHD2" s="161"/>
      <c r="IHE2" s="160"/>
      <c r="IHF2" s="161"/>
      <c r="IHG2" s="160"/>
      <c r="IHH2" s="161"/>
      <c r="IHI2" s="160"/>
      <c r="IHJ2" s="161"/>
      <c r="IHK2" s="160"/>
      <c r="IHL2" s="161"/>
      <c r="IHM2" s="160"/>
      <c r="IHN2" s="161"/>
      <c r="IHO2" s="160"/>
      <c r="IHP2" s="161"/>
      <c r="IHQ2" s="160"/>
      <c r="IHR2" s="161"/>
      <c r="IHS2" s="160"/>
      <c r="IHT2" s="161"/>
      <c r="IHU2" s="160"/>
      <c r="IHV2" s="161"/>
      <c r="IHW2" s="160"/>
      <c r="IHX2" s="161"/>
      <c r="IHY2" s="160"/>
      <c r="IHZ2" s="161"/>
      <c r="IIA2" s="160"/>
      <c r="IIB2" s="161"/>
      <c r="IIC2" s="160"/>
      <c r="IID2" s="161"/>
      <c r="IIE2" s="160"/>
      <c r="IIF2" s="161"/>
      <c r="IIG2" s="160"/>
      <c r="IIH2" s="161"/>
      <c r="III2" s="160"/>
      <c r="IIJ2" s="161"/>
      <c r="IIK2" s="160"/>
      <c r="IIL2" s="161"/>
      <c r="IIM2" s="160"/>
      <c r="IIN2" s="161"/>
      <c r="IIO2" s="160"/>
      <c r="IIP2" s="161"/>
      <c r="IIQ2" s="160"/>
      <c r="IIR2" s="161"/>
      <c r="IIS2" s="160"/>
      <c r="IIT2" s="161"/>
      <c r="IIU2" s="160"/>
      <c r="IIV2" s="161"/>
      <c r="IIW2" s="160"/>
      <c r="IIX2" s="161"/>
      <c r="IIY2" s="160"/>
      <c r="IIZ2" s="161"/>
      <c r="IJA2" s="160"/>
      <c r="IJB2" s="161"/>
      <c r="IJC2" s="160"/>
      <c r="IJD2" s="161"/>
      <c r="IJE2" s="160"/>
      <c r="IJF2" s="161"/>
      <c r="IJG2" s="160"/>
      <c r="IJH2" s="161"/>
      <c r="IJI2" s="160"/>
      <c r="IJJ2" s="161"/>
      <c r="IJK2" s="160"/>
      <c r="IJL2" s="161"/>
      <c r="IJM2" s="160"/>
      <c r="IJN2" s="161"/>
      <c r="IJO2" s="160"/>
      <c r="IJP2" s="161"/>
      <c r="IJQ2" s="160"/>
      <c r="IJR2" s="161"/>
      <c r="IJS2" s="160"/>
      <c r="IJT2" s="161"/>
      <c r="IJU2" s="160"/>
      <c r="IJV2" s="161"/>
      <c r="IJW2" s="160"/>
      <c r="IJX2" s="161"/>
      <c r="IJY2" s="160"/>
      <c r="IJZ2" s="161"/>
      <c r="IKA2" s="160"/>
      <c r="IKB2" s="161"/>
      <c r="IKC2" s="160"/>
      <c r="IKD2" s="161"/>
      <c r="IKE2" s="160"/>
      <c r="IKF2" s="161"/>
      <c r="IKG2" s="160"/>
      <c r="IKH2" s="161"/>
      <c r="IKI2" s="160"/>
      <c r="IKJ2" s="161"/>
      <c r="IKK2" s="160"/>
      <c r="IKL2" s="161"/>
      <c r="IKM2" s="160"/>
      <c r="IKN2" s="161"/>
      <c r="IKO2" s="160"/>
      <c r="IKP2" s="161"/>
      <c r="IKQ2" s="160"/>
      <c r="IKR2" s="161"/>
      <c r="IKS2" s="160"/>
      <c r="IKT2" s="161"/>
      <c r="IKU2" s="160"/>
      <c r="IKV2" s="161"/>
      <c r="IKW2" s="160"/>
      <c r="IKX2" s="161"/>
      <c r="IKY2" s="160"/>
      <c r="IKZ2" s="161"/>
      <c r="ILA2" s="160"/>
      <c r="ILB2" s="161"/>
      <c r="ILC2" s="160"/>
      <c r="ILD2" s="161"/>
      <c r="ILE2" s="160"/>
      <c r="ILF2" s="161"/>
      <c r="ILG2" s="160"/>
      <c r="ILH2" s="161"/>
      <c r="ILI2" s="160"/>
      <c r="ILJ2" s="161"/>
      <c r="ILK2" s="160"/>
      <c r="ILL2" s="161"/>
      <c r="ILM2" s="160"/>
      <c r="ILN2" s="161"/>
      <c r="ILO2" s="160"/>
      <c r="ILP2" s="161"/>
      <c r="ILQ2" s="160"/>
      <c r="ILR2" s="161"/>
      <c r="ILS2" s="160"/>
      <c r="ILT2" s="161"/>
      <c r="ILU2" s="160"/>
      <c r="ILV2" s="161"/>
      <c r="ILW2" s="160"/>
      <c r="ILX2" s="161"/>
      <c r="ILY2" s="160"/>
      <c r="ILZ2" s="161"/>
      <c r="IMA2" s="160"/>
      <c r="IMB2" s="161"/>
      <c r="IMC2" s="160"/>
      <c r="IMD2" s="161"/>
      <c r="IME2" s="160"/>
      <c r="IMF2" s="161"/>
      <c r="IMG2" s="160"/>
      <c r="IMH2" s="161"/>
      <c r="IMI2" s="160"/>
      <c r="IMJ2" s="161"/>
      <c r="IMK2" s="160"/>
      <c r="IML2" s="161"/>
      <c r="IMM2" s="160"/>
      <c r="IMN2" s="161"/>
      <c r="IMO2" s="160"/>
      <c r="IMP2" s="161"/>
      <c r="IMQ2" s="160"/>
      <c r="IMR2" s="161"/>
      <c r="IMS2" s="160"/>
      <c r="IMT2" s="161"/>
      <c r="IMU2" s="160"/>
      <c r="IMV2" s="161"/>
      <c r="IMW2" s="160"/>
      <c r="IMX2" s="161"/>
      <c r="IMY2" s="160"/>
      <c r="IMZ2" s="161"/>
      <c r="INA2" s="160"/>
      <c r="INB2" s="161"/>
      <c r="INC2" s="160"/>
      <c r="IND2" s="161"/>
      <c r="INE2" s="160"/>
      <c r="INF2" s="161"/>
      <c r="ING2" s="160"/>
      <c r="INH2" s="161"/>
      <c r="INI2" s="160"/>
      <c r="INJ2" s="161"/>
      <c r="INK2" s="160"/>
      <c r="INL2" s="161"/>
      <c r="INM2" s="160"/>
      <c r="INN2" s="161"/>
      <c r="INO2" s="160"/>
      <c r="INP2" s="161"/>
      <c r="INQ2" s="160"/>
      <c r="INR2" s="161"/>
      <c r="INS2" s="160"/>
      <c r="INT2" s="161"/>
      <c r="INU2" s="160"/>
      <c r="INV2" s="161"/>
      <c r="INW2" s="160"/>
      <c r="INX2" s="161"/>
      <c r="INY2" s="160"/>
      <c r="INZ2" s="161"/>
      <c r="IOA2" s="160"/>
      <c r="IOB2" s="161"/>
      <c r="IOC2" s="160"/>
      <c r="IOD2" s="161"/>
      <c r="IOE2" s="160"/>
      <c r="IOF2" s="161"/>
      <c r="IOG2" s="160"/>
      <c r="IOH2" s="161"/>
      <c r="IOI2" s="160"/>
      <c r="IOJ2" s="161"/>
      <c r="IOK2" s="160"/>
      <c r="IOL2" s="161"/>
      <c r="IOM2" s="160"/>
      <c r="ION2" s="161"/>
      <c r="IOO2" s="160"/>
      <c r="IOP2" s="161"/>
      <c r="IOQ2" s="160"/>
      <c r="IOR2" s="161"/>
      <c r="IOS2" s="160"/>
      <c r="IOT2" s="161"/>
      <c r="IOU2" s="160"/>
      <c r="IOV2" s="161"/>
      <c r="IOW2" s="160"/>
      <c r="IOX2" s="161"/>
      <c r="IOY2" s="160"/>
      <c r="IOZ2" s="161"/>
      <c r="IPA2" s="160"/>
      <c r="IPB2" s="161"/>
      <c r="IPC2" s="160"/>
      <c r="IPD2" s="161"/>
      <c r="IPE2" s="160"/>
      <c r="IPF2" s="161"/>
      <c r="IPG2" s="160"/>
      <c r="IPH2" s="161"/>
      <c r="IPI2" s="160"/>
      <c r="IPJ2" s="161"/>
      <c r="IPK2" s="160"/>
      <c r="IPL2" s="161"/>
      <c r="IPM2" s="160"/>
      <c r="IPN2" s="161"/>
      <c r="IPO2" s="160"/>
      <c r="IPP2" s="161"/>
      <c r="IPQ2" s="160"/>
      <c r="IPR2" s="161"/>
      <c r="IPS2" s="160"/>
      <c r="IPT2" s="161"/>
      <c r="IPU2" s="160"/>
      <c r="IPV2" s="161"/>
      <c r="IPW2" s="160"/>
      <c r="IPX2" s="161"/>
      <c r="IPY2" s="160"/>
      <c r="IPZ2" s="161"/>
      <c r="IQA2" s="160"/>
      <c r="IQB2" s="161"/>
      <c r="IQC2" s="160"/>
      <c r="IQD2" s="161"/>
      <c r="IQE2" s="160"/>
      <c r="IQF2" s="161"/>
      <c r="IQG2" s="160"/>
      <c r="IQH2" s="161"/>
      <c r="IQI2" s="160"/>
      <c r="IQJ2" s="161"/>
      <c r="IQK2" s="160"/>
      <c r="IQL2" s="161"/>
      <c r="IQM2" s="160"/>
      <c r="IQN2" s="161"/>
      <c r="IQO2" s="160"/>
      <c r="IQP2" s="161"/>
      <c r="IQQ2" s="160"/>
      <c r="IQR2" s="161"/>
      <c r="IQS2" s="160"/>
      <c r="IQT2" s="161"/>
      <c r="IQU2" s="160"/>
      <c r="IQV2" s="161"/>
      <c r="IQW2" s="160"/>
      <c r="IQX2" s="161"/>
      <c r="IQY2" s="160"/>
      <c r="IQZ2" s="161"/>
      <c r="IRA2" s="160"/>
      <c r="IRB2" s="161"/>
      <c r="IRC2" s="160"/>
      <c r="IRD2" s="161"/>
      <c r="IRE2" s="160"/>
      <c r="IRF2" s="161"/>
      <c r="IRG2" s="160"/>
      <c r="IRH2" s="161"/>
      <c r="IRI2" s="160"/>
      <c r="IRJ2" s="161"/>
      <c r="IRK2" s="160"/>
      <c r="IRL2" s="161"/>
      <c r="IRM2" s="160"/>
      <c r="IRN2" s="161"/>
      <c r="IRO2" s="160"/>
      <c r="IRP2" s="161"/>
      <c r="IRQ2" s="160"/>
      <c r="IRR2" s="161"/>
      <c r="IRS2" s="160"/>
      <c r="IRT2" s="161"/>
      <c r="IRU2" s="160"/>
      <c r="IRV2" s="161"/>
      <c r="IRW2" s="160"/>
      <c r="IRX2" s="161"/>
      <c r="IRY2" s="160"/>
      <c r="IRZ2" s="161"/>
      <c r="ISA2" s="160"/>
      <c r="ISB2" s="161"/>
      <c r="ISC2" s="160"/>
      <c r="ISD2" s="161"/>
      <c r="ISE2" s="160"/>
      <c r="ISF2" s="161"/>
      <c r="ISG2" s="160"/>
      <c r="ISH2" s="161"/>
      <c r="ISI2" s="160"/>
      <c r="ISJ2" s="161"/>
      <c r="ISK2" s="160"/>
      <c r="ISL2" s="161"/>
      <c r="ISM2" s="160"/>
      <c r="ISN2" s="161"/>
      <c r="ISO2" s="160"/>
      <c r="ISP2" s="161"/>
      <c r="ISQ2" s="160"/>
      <c r="ISR2" s="161"/>
      <c r="ISS2" s="160"/>
      <c r="IST2" s="161"/>
      <c r="ISU2" s="160"/>
      <c r="ISV2" s="161"/>
      <c r="ISW2" s="160"/>
      <c r="ISX2" s="161"/>
      <c r="ISY2" s="160"/>
      <c r="ISZ2" s="161"/>
      <c r="ITA2" s="160"/>
      <c r="ITB2" s="161"/>
      <c r="ITC2" s="160"/>
      <c r="ITD2" s="161"/>
      <c r="ITE2" s="160"/>
      <c r="ITF2" s="161"/>
      <c r="ITG2" s="160"/>
      <c r="ITH2" s="161"/>
      <c r="ITI2" s="160"/>
      <c r="ITJ2" s="161"/>
      <c r="ITK2" s="160"/>
      <c r="ITL2" s="161"/>
      <c r="ITM2" s="160"/>
      <c r="ITN2" s="161"/>
      <c r="ITO2" s="160"/>
      <c r="ITP2" s="161"/>
      <c r="ITQ2" s="160"/>
      <c r="ITR2" s="161"/>
      <c r="ITS2" s="160"/>
      <c r="ITT2" s="161"/>
      <c r="ITU2" s="160"/>
      <c r="ITV2" s="161"/>
      <c r="ITW2" s="160"/>
      <c r="ITX2" s="161"/>
      <c r="ITY2" s="160"/>
      <c r="ITZ2" s="161"/>
      <c r="IUA2" s="160"/>
      <c r="IUB2" s="161"/>
      <c r="IUC2" s="160"/>
      <c r="IUD2" s="161"/>
      <c r="IUE2" s="160"/>
      <c r="IUF2" s="161"/>
      <c r="IUG2" s="160"/>
      <c r="IUH2" s="161"/>
      <c r="IUI2" s="160"/>
      <c r="IUJ2" s="161"/>
      <c r="IUK2" s="160"/>
      <c r="IUL2" s="161"/>
      <c r="IUM2" s="160"/>
      <c r="IUN2" s="161"/>
      <c r="IUO2" s="160"/>
      <c r="IUP2" s="161"/>
      <c r="IUQ2" s="160"/>
      <c r="IUR2" s="161"/>
      <c r="IUS2" s="160"/>
      <c r="IUT2" s="161"/>
      <c r="IUU2" s="160"/>
      <c r="IUV2" s="161"/>
      <c r="IUW2" s="160"/>
      <c r="IUX2" s="161"/>
      <c r="IUY2" s="160"/>
      <c r="IUZ2" s="161"/>
      <c r="IVA2" s="160"/>
      <c r="IVB2" s="161"/>
      <c r="IVC2" s="160"/>
      <c r="IVD2" s="161"/>
      <c r="IVE2" s="160"/>
      <c r="IVF2" s="161"/>
      <c r="IVG2" s="160"/>
      <c r="IVH2" s="161"/>
      <c r="IVI2" s="160"/>
      <c r="IVJ2" s="161"/>
      <c r="IVK2" s="160"/>
      <c r="IVL2" s="161"/>
      <c r="IVM2" s="160"/>
      <c r="IVN2" s="161"/>
      <c r="IVO2" s="160"/>
      <c r="IVP2" s="161"/>
      <c r="IVQ2" s="160"/>
      <c r="IVR2" s="161"/>
      <c r="IVS2" s="160"/>
      <c r="IVT2" s="161"/>
      <c r="IVU2" s="160"/>
      <c r="IVV2" s="161"/>
      <c r="IVW2" s="160"/>
      <c r="IVX2" s="161"/>
      <c r="IVY2" s="160"/>
      <c r="IVZ2" s="161"/>
      <c r="IWA2" s="160"/>
      <c r="IWB2" s="161"/>
      <c r="IWC2" s="160"/>
      <c r="IWD2" s="161"/>
      <c r="IWE2" s="160"/>
      <c r="IWF2" s="161"/>
      <c r="IWG2" s="160"/>
      <c r="IWH2" s="161"/>
      <c r="IWI2" s="160"/>
      <c r="IWJ2" s="161"/>
      <c r="IWK2" s="160"/>
      <c r="IWL2" s="161"/>
      <c r="IWM2" s="160"/>
      <c r="IWN2" s="161"/>
      <c r="IWO2" s="160"/>
      <c r="IWP2" s="161"/>
      <c r="IWQ2" s="160"/>
      <c r="IWR2" s="161"/>
      <c r="IWS2" s="160"/>
      <c r="IWT2" s="161"/>
      <c r="IWU2" s="160"/>
      <c r="IWV2" s="161"/>
      <c r="IWW2" s="160"/>
      <c r="IWX2" s="161"/>
      <c r="IWY2" s="160"/>
      <c r="IWZ2" s="161"/>
      <c r="IXA2" s="160"/>
      <c r="IXB2" s="161"/>
      <c r="IXC2" s="160"/>
      <c r="IXD2" s="161"/>
      <c r="IXE2" s="160"/>
      <c r="IXF2" s="161"/>
      <c r="IXG2" s="160"/>
      <c r="IXH2" s="161"/>
      <c r="IXI2" s="160"/>
      <c r="IXJ2" s="161"/>
      <c r="IXK2" s="160"/>
      <c r="IXL2" s="161"/>
      <c r="IXM2" s="160"/>
      <c r="IXN2" s="161"/>
      <c r="IXO2" s="160"/>
      <c r="IXP2" s="161"/>
      <c r="IXQ2" s="160"/>
      <c r="IXR2" s="161"/>
      <c r="IXS2" s="160"/>
      <c r="IXT2" s="161"/>
      <c r="IXU2" s="160"/>
      <c r="IXV2" s="161"/>
      <c r="IXW2" s="160"/>
      <c r="IXX2" s="161"/>
      <c r="IXY2" s="160"/>
      <c r="IXZ2" s="161"/>
      <c r="IYA2" s="160"/>
      <c r="IYB2" s="161"/>
      <c r="IYC2" s="160"/>
      <c r="IYD2" s="161"/>
      <c r="IYE2" s="160"/>
      <c r="IYF2" s="161"/>
      <c r="IYG2" s="160"/>
      <c r="IYH2" s="161"/>
      <c r="IYI2" s="160"/>
      <c r="IYJ2" s="161"/>
      <c r="IYK2" s="160"/>
      <c r="IYL2" s="161"/>
      <c r="IYM2" s="160"/>
      <c r="IYN2" s="161"/>
      <c r="IYO2" s="160"/>
      <c r="IYP2" s="161"/>
      <c r="IYQ2" s="160"/>
      <c r="IYR2" s="161"/>
      <c r="IYS2" s="160"/>
      <c r="IYT2" s="161"/>
      <c r="IYU2" s="160"/>
      <c r="IYV2" s="161"/>
      <c r="IYW2" s="160"/>
      <c r="IYX2" s="161"/>
      <c r="IYY2" s="160"/>
      <c r="IYZ2" s="161"/>
      <c r="IZA2" s="160"/>
      <c r="IZB2" s="161"/>
      <c r="IZC2" s="160"/>
      <c r="IZD2" s="161"/>
      <c r="IZE2" s="160"/>
      <c r="IZF2" s="161"/>
      <c r="IZG2" s="160"/>
      <c r="IZH2" s="161"/>
      <c r="IZI2" s="160"/>
      <c r="IZJ2" s="161"/>
      <c r="IZK2" s="160"/>
      <c r="IZL2" s="161"/>
      <c r="IZM2" s="160"/>
      <c r="IZN2" s="161"/>
      <c r="IZO2" s="160"/>
      <c r="IZP2" s="161"/>
      <c r="IZQ2" s="160"/>
      <c r="IZR2" s="161"/>
      <c r="IZS2" s="160"/>
      <c r="IZT2" s="161"/>
      <c r="IZU2" s="160"/>
      <c r="IZV2" s="161"/>
      <c r="IZW2" s="160"/>
      <c r="IZX2" s="161"/>
      <c r="IZY2" s="160"/>
      <c r="IZZ2" s="161"/>
      <c r="JAA2" s="160"/>
      <c r="JAB2" s="161"/>
      <c r="JAC2" s="160"/>
      <c r="JAD2" s="161"/>
      <c r="JAE2" s="160"/>
      <c r="JAF2" s="161"/>
      <c r="JAG2" s="160"/>
      <c r="JAH2" s="161"/>
      <c r="JAI2" s="160"/>
      <c r="JAJ2" s="161"/>
      <c r="JAK2" s="160"/>
      <c r="JAL2" s="161"/>
      <c r="JAM2" s="160"/>
      <c r="JAN2" s="161"/>
      <c r="JAO2" s="160"/>
      <c r="JAP2" s="161"/>
      <c r="JAQ2" s="160"/>
      <c r="JAR2" s="161"/>
      <c r="JAS2" s="160"/>
      <c r="JAT2" s="161"/>
      <c r="JAU2" s="160"/>
      <c r="JAV2" s="161"/>
      <c r="JAW2" s="160"/>
      <c r="JAX2" s="161"/>
      <c r="JAY2" s="160"/>
      <c r="JAZ2" s="161"/>
      <c r="JBA2" s="160"/>
      <c r="JBB2" s="161"/>
      <c r="JBC2" s="160"/>
      <c r="JBD2" s="161"/>
      <c r="JBE2" s="160"/>
      <c r="JBF2" s="161"/>
      <c r="JBG2" s="160"/>
      <c r="JBH2" s="161"/>
      <c r="JBI2" s="160"/>
      <c r="JBJ2" s="161"/>
      <c r="JBK2" s="160"/>
      <c r="JBL2" s="161"/>
      <c r="JBM2" s="160"/>
      <c r="JBN2" s="161"/>
      <c r="JBO2" s="160"/>
      <c r="JBP2" s="161"/>
      <c r="JBQ2" s="160"/>
      <c r="JBR2" s="161"/>
      <c r="JBS2" s="160"/>
      <c r="JBT2" s="161"/>
      <c r="JBU2" s="160"/>
      <c r="JBV2" s="161"/>
      <c r="JBW2" s="160"/>
      <c r="JBX2" s="161"/>
      <c r="JBY2" s="160"/>
      <c r="JBZ2" s="161"/>
      <c r="JCA2" s="160"/>
      <c r="JCB2" s="161"/>
      <c r="JCC2" s="160"/>
      <c r="JCD2" s="161"/>
      <c r="JCE2" s="160"/>
      <c r="JCF2" s="161"/>
      <c r="JCG2" s="160"/>
      <c r="JCH2" s="161"/>
      <c r="JCI2" s="160"/>
      <c r="JCJ2" s="161"/>
      <c r="JCK2" s="160"/>
      <c r="JCL2" s="161"/>
      <c r="JCM2" s="160"/>
      <c r="JCN2" s="161"/>
      <c r="JCO2" s="160"/>
      <c r="JCP2" s="161"/>
      <c r="JCQ2" s="160"/>
      <c r="JCR2" s="161"/>
      <c r="JCS2" s="160"/>
      <c r="JCT2" s="161"/>
      <c r="JCU2" s="160"/>
      <c r="JCV2" s="161"/>
      <c r="JCW2" s="160"/>
      <c r="JCX2" s="161"/>
      <c r="JCY2" s="160"/>
      <c r="JCZ2" s="161"/>
      <c r="JDA2" s="160"/>
      <c r="JDB2" s="161"/>
      <c r="JDC2" s="160"/>
      <c r="JDD2" s="161"/>
      <c r="JDE2" s="160"/>
      <c r="JDF2" s="161"/>
      <c r="JDG2" s="160"/>
      <c r="JDH2" s="161"/>
      <c r="JDI2" s="160"/>
      <c r="JDJ2" s="161"/>
      <c r="JDK2" s="160"/>
      <c r="JDL2" s="161"/>
      <c r="JDM2" s="160"/>
      <c r="JDN2" s="161"/>
      <c r="JDO2" s="160"/>
      <c r="JDP2" s="161"/>
      <c r="JDQ2" s="160"/>
      <c r="JDR2" s="161"/>
      <c r="JDS2" s="160"/>
      <c r="JDT2" s="161"/>
      <c r="JDU2" s="160"/>
      <c r="JDV2" s="161"/>
      <c r="JDW2" s="160"/>
      <c r="JDX2" s="161"/>
      <c r="JDY2" s="160"/>
      <c r="JDZ2" s="161"/>
      <c r="JEA2" s="160"/>
      <c r="JEB2" s="161"/>
      <c r="JEC2" s="160"/>
      <c r="JED2" s="161"/>
      <c r="JEE2" s="160"/>
      <c r="JEF2" s="161"/>
      <c r="JEG2" s="160"/>
      <c r="JEH2" s="161"/>
      <c r="JEI2" s="160"/>
      <c r="JEJ2" s="161"/>
      <c r="JEK2" s="160"/>
      <c r="JEL2" s="161"/>
      <c r="JEM2" s="160"/>
      <c r="JEN2" s="161"/>
      <c r="JEO2" s="160"/>
      <c r="JEP2" s="161"/>
      <c r="JEQ2" s="160"/>
      <c r="JER2" s="161"/>
      <c r="JES2" s="160"/>
      <c r="JET2" s="161"/>
      <c r="JEU2" s="160"/>
      <c r="JEV2" s="161"/>
      <c r="JEW2" s="160"/>
      <c r="JEX2" s="161"/>
      <c r="JEY2" s="160"/>
      <c r="JEZ2" s="161"/>
      <c r="JFA2" s="160"/>
      <c r="JFB2" s="161"/>
      <c r="JFC2" s="160"/>
      <c r="JFD2" s="161"/>
      <c r="JFE2" s="160"/>
      <c r="JFF2" s="161"/>
      <c r="JFG2" s="160"/>
      <c r="JFH2" s="161"/>
      <c r="JFI2" s="160"/>
      <c r="JFJ2" s="161"/>
      <c r="JFK2" s="160"/>
      <c r="JFL2" s="161"/>
      <c r="JFM2" s="160"/>
      <c r="JFN2" s="161"/>
      <c r="JFO2" s="160"/>
      <c r="JFP2" s="161"/>
      <c r="JFQ2" s="160"/>
      <c r="JFR2" s="161"/>
      <c r="JFS2" s="160"/>
      <c r="JFT2" s="161"/>
      <c r="JFU2" s="160"/>
      <c r="JFV2" s="161"/>
      <c r="JFW2" s="160"/>
      <c r="JFX2" s="161"/>
      <c r="JFY2" s="160"/>
      <c r="JFZ2" s="161"/>
      <c r="JGA2" s="160"/>
      <c r="JGB2" s="161"/>
      <c r="JGC2" s="160"/>
      <c r="JGD2" s="161"/>
      <c r="JGE2" s="160"/>
      <c r="JGF2" s="161"/>
      <c r="JGG2" s="160"/>
      <c r="JGH2" s="161"/>
      <c r="JGI2" s="160"/>
      <c r="JGJ2" s="161"/>
      <c r="JGK2" s="160"/>
      <c r="JGL2" s="161"/>
      <c r="JGM2" s="160"/>
      <c r="JGN2" s="161"/>
      <c r="JGO2" s="160"/>
      <c r="JGP2" s="161"/>
      <c r="JGQ2" s="160"/>
      <c r="JGR2" s="161"/>
      <c r="JGS2" s="160"/>
      <c r="JGT2" s="161"/>
      <c r="JGU2" s="160"/>
      <c r="JGV2" s="161"/>
      <c r="JGW2" s="160"/>
      <c r="JGX2" s="161"/>
      <c r="JGY2" s="160"/>
      <c r="JGZ2" s="161"/>
      <c r="JHA2" s="160"/>
      <c r="JHB2" s="161"/>
      <c r="JHC2" s="160"/>
      <c r="JHD2" s="161"/>
      <c r="JHE2" s="160"/>
      <c r="JHF2" s="161"/>
      <c r="JHG2" s="160"/>
      <c r="JHH2" s="161"/>
      <c r="JHI2" s="160"/>
      <c r="JHJ2" s="161"/>
      <c r="JHK2" s="160"/>
      <c r="JHL2" s="161"/>
      <c r="JHM2" s="160"/>
      <c r="JHN2" s="161"/>
      <c r="JHO2" s="160"/>
      <c r="JHP2" s="161"/>
      <c r="JHQ2" s="160"/>
      <c r="JHR2" s="161"/>
      <c r="JHS2" s="160"/>
      <c r="JHT2" s="161"/>
      <c r="JHU2" s="160"/>
      <c r="JHV2" s="161"/>
      <c r="JHW2" s="160"/>
      <c r="JHX2" s="161"/>
      <c r="JHY2" s="160"/>
      <c r="JHZ2" s="161"/>
      <c r="JIA2" s="160"/>
      <c r="JIB2" s="161"/>
      <c r="JIC2" s="160"/>
      <c r="JID2" s="161"/>
      <c r="JIE2" s="160"/>
      <c r="JIF2" s="161"/>
      <c r="JIG2" s="160"/>
      <c r="JIH2" s="161"/>
      <c r="JII2" s="160"/>
      <c r="JIJ2" s="161"/>
      <c r="JIK2" s="160"/>
      <c r="JIL2" s="161"/>
      <c r="JIM2" s="160"/>
      <c r="JIN2" s="161"/>
      <c r="JIO2" s="160"/>
      <c r="JIP2" s="161"/>
      <c r="JIQ2" s="160"/>
      <c r="JIR2" s="161"/>
      <c r="JIS2" s="160"/>
      <c r="JIT2" s="161"/>
      <c r="JIU2" s="160"/>
      <c r="JIV2" s="161"/>
      <c r="JIW2" s="160"/>
      <c r="JIX2" s="161"/>
      <c r="JIY2" s="160"/>
      <c r="JIZ2" s="161"/>
      <c r="JJA2" s="160"/>
      <c r="JJB2" s="161"/>
      <c r="JJC2" s="160"/>
      <c r="JJD2" s="161"/>
      <c r="JJE2" s="160"/>
      <c r="JJF2" s="161"/>
      <c r="JJG2" s="160"/>
      <c r="JJH2" s="161"/>
      <c r="JJI2" s="160"/>
      <c r="JJJ2" s="161"/>
      <c r="JJK2" s="160"/>
      <c r="JJL2" s="161"/>
      <c r="JJM2" s="160"/>
      <c r="JJN2" s="161"/>
      <c r="JJO2" s="160"/>
      <c r="JJP2" s="161"/>
      <c r="JJQ2" s="160"/>
      <c r="JJR2" s="161"/>
      <c r="JJS2" s="160"/>
      <c r="JJT2" s="161"/>
      <c r="JJU2" s="160"/>
      <c r="JJV2" s="161"/>
      <c r="JJW2" s="160"/>
      <c r="JJX2" s="161"/>
      <c r="JJY2" s="160"/>
      <c r="JJZ2" s="161"/>
      <c r="JKA2" s="160"/>
      <c r="JKB2" s="161"/>
      <c r="JKC2" s="160"/>
      <c r="JKD2" s="161"/>
      <c r="JKE2" s="160"/>
      <c r="JKF2" s="161"/>
      <c r="JKG2" s="160"/>
      <c r="JKH2" s="161"/>
      <c r="JKI2" s="160"/>
      <c r="JKJ2" s="161"/>
      <c r="JKK2" s="160"/>
      <c r="JKL2" s="161"/>
      <c r="JKM2" s="160"/>
      <c r="JKN2" s="161"/>
      <c r="JKO2" s="160"/>
      <c r="JKP2" s="161"/>
      <c r="JKQ2" s="160"/>
      <c r="JKR2" s="161"/>
      <c r="JKS2" s="160"/>
      <c r="JKT2" s="161"/>
      <c r="JKU2" s="160"/>
      <c r="JKV2" s="161"/>
      <c r="JKW2" s="160"/>
      <c r="JKX2" s="161"/>
      <c r="JKY2" s="160"/>
      <c r="JKZ2" s="161"/>
      <c r="JLA2" s="160"/>
      <c r="JLB2" s="161"/>
      <c r="JLC2" s="160"/>
      <c r="JLD2" s="161"/>
      <c r="JLE2" s="160"/>
      <c r="JLF2" s="161"/>
      <c r="JLG2" s="160"/>
      <c r="JLH2" s="161"/>
      <c r="JLI2" s="160"/>
      <c r="JLJ2" s="161"/>
      <c r="JLK2" s="160"/>
      <c r="JLL2" s="161"/>
      <c r="JLM2" s="160"/>
      <c r="JLN2" s="161"/>
      <c r="JLO2" s="160"/>
      <c r="JLP2" s="161"/>
      <c r="JLQ2" s="160"/>
      <c r="JLR2" s="161"/>
      <c r="JLS2" s="160"/>
      <c r="JLT2" s="161"/>
      <c r="JLU2" s="160"/>
      <c r="JLV2" s="161"/>
      <c r="JLW2" s="160"/>
      <c r="JLX2" s="161"/>
      <c r="JLY2" s="160"/>
      <c r="JLZ2" s="161"/>
      <c r="JMA2" s="160"/>
      <c r="JMB2" s="161"/>
      <c r="JMC2" s="160"/>
      <c r="JMD2" s="161"/>
      <c r="JME2" s="160"/>
      <c r="JMF2" s="161"/>
      <c r="JMG2" s="160"/>
      <c r="JMH2" s="161"/>
      <c r="JMI2" s="160"/>
      <c r="JMJ2" s="161"/>
      <c r="JMK2" s="160"/>
      <c r="JML2" s="161"/>
      <c r="JMM2" s="160"/>
      <c r="JMN2" s="161"/>
      <c r="JMO2" s="160"/>
      <c r="JMP2" s="161"/>
      <c r="JMQ2" s="160"/>
      <c r="JMR2" s="161"/>
      <c r="JMS2" s="160"/>
      <c r="JMT2" s="161"/>
      <c r="JMU2" s="160"/>
      <c r="JMV2" s="161"/>
      <c r="JMW2" s="160"/>
      <c r="JMX2" s="161"/>
      <c r="JMY2" s="160"/>
      <c r="JMZ2" s="161"/>
      <c r="JNA2" s="160"/>
      <c r="JNB2" s="161"/>
      <c r="JNC2" s="160"/>
      <c r="JND2" s="161"/>
      <c r="JNE2" s="160"/>
      <c r="JNF2" s="161"/>
      <c r="JNG2" s="160"/>
      <c r="JNH2" s="161"/>
      <c r="JNI2" s="160"/>
      <c r="JNJ2" s="161"/>
      <c r="JNK2" s="160"/>
      <c r="JNL2" s="161"/>
      <c r="JNM2" s="160"/>
      <c r="JNN2" s="161"/>
      <c r="JNO2" s="160"/>
      <c r="JNP2" s="161"/>
      <c r="JNQ2" s="160"/>
      <c r="JNR2" s="161"/>
      <c r="JNS2" s="160"/>
      <c r="JNT2" s="161"/>
      <c r="JNU2" s="160"/>
      <c r="JNV2" s="161"/>
      <c r="JNW2" s="160"/>
      <c r="JNX2" s="161"/>
      <c r="JNY2" s="160"/>
      <c r="JNZ2" s="161"/>
      <c r="JOA2" s="160"/>
      <c r="JOB2" s="161"/>
      <c r="JOC2" s="160"/>
      <c r="JOD2" s="161"/>
      <c r="JOE2" s="160"/>
      <c r="JOF2" s="161"/>
      <c r="JOG2" s="160"/>
      <c r="JOH2" s="161"/>
      <c r="JOI2" s="160"/>
      <c r="JOJ2" s="161"/>
      <c r="JOK2" s="160"/>
      <c r="JOL2" s="161"/>
      <c r="JOM2" s="160"/>
      <c r="JON2" s="161"/>
      <c r="JOO2" s="160"/>
      <c r="JOP2" s="161"/>
      <c r="JOQ2" s="160"/>
      <c r="JOR2" s="161"/>
      <c r="JOS2" s="160"/>
      <c r="JOT2" s="161"/>
      <c r="JOU2" s="160"/>
      <c r="JOV2" s="161"/>
      <c r="JOW2" s="160"/>
      <c r="JOX2" s="161"/>
      <c r="JOY2" s="160"/>
      <c r="JOZ2" s="161"/>
      <c r="JPA2" s="160"/>
      <c r="JPB2" s="161"/>
      <c r="JPC2" s="160"/>
      <c r="JPD2" s="161"/>
      <c r="JPE2" s="160"/>
      <c r="JPF2" s="161"/>
      <c r="JPG2" s="160"/>
      <c r="JPH2" s="161"/>
      <c r="JPI2" s="160"/>
      <c r="JPJ2" s="161"/>
      <c r="JPK2" s="160"/>
      <c r="JPL2" s="161"/>
      <c r="JPM2" s="160"/>
      <c r="JPN2" s="161"/>
      <c r="JPO2" s="160"/>
      <c r="JPP2" s="161"/>
      <c r="JPQ2" s="160"/>
      <c r="JPR2" s="161"/>
      <c r="JPS2" s="160"/>
      <c r="JPT2" s="161"/>
      <c r="JPU2" s="160"/>
      <c r="JPV2" s="161"/>
      <c r="JPW2" s="160"/>
      <c r="JPX2" s="161"/>
      <c r="JPY2" s="160"/>
      <c r="JPZ2" s="161"/>
      <c r="JQA2" s="160"/>
      <c r="JQB2" s="161"/>
      <c r="JQC2" s="160"/>
      <c r="JQD2" s="161"/>
      <c r="JQE2" s="160"/>
      <c r="JQF2" s="161"/>
      <c r="JQG2" s="160"/>
      <c r="JQH2" s="161"/>
      <c r="JQI2" s="160"/>
      <c r="JQJ2" s="161"/>
      <c r="JQK2" s="160"/>
      <c r="JQL2" s="161"/>
      <c r="JQM2" s="160"/>
      <c r="JQN2" s="161"/>
      <c r="JQO2" s="160"/>
      <c r="JQP2" s="161"/>
      <c r="JQQ2" s="160"/>
      <c r="JQR2" s="161"/>
      <c r="JQS2" s="160"/>
      <c r="JQT2" s="161"/>
      <c r="JQU2" s="160"/>
      <c r="JQV2" s="161"/>
      <c r="JQW2" s="160"/>
      <c r="JQX2" s="161"/>
      <c r="JQY2" s="160"/>
      <c r="JQZ2" s="161"/>
      <c r="JRA2" s="160"/>
      <c r="JRB2" s="161"/>
      <c r="JRC2" s="160"/>
      <c r="JRD2" s="161"/>
      <c r="JRE2" s="160"/>
      <c r="JRF2" s="161"/>
      <c r="JRG2" s="160"/>
      <c r="JRH2" s="161"/>
      <c r="JRI2" s="160"/>
      <c r="JRJ2" s="161"/>
      <c r="JRK2" s="160"/>
      <c r="JRL2" s="161"/>
      <c r="JRM2" s="160"/>
      <c r="JRN2" s="161"/>
      <c r="JRO2" s="160"/>
      <c r="JRP2" s="161"/>
      <c r="JRQ2" s="160"/>
      <c r="JRR2" s="161"/>
      <c r="JRS2" s="160"/>
      <c r="JRT2" s="161"/>
      <c r="JRU2" s="160"/>
      <c r="JRV2" s="161"/>
      <c r="JRW2" s="160"/>
      <c r="JRX2" s="161"/>
      <c r="JRY2" s="160"/>
      <c r="JRZ2" s="161"/>
      <c r="JSA2" s="160"/>
      <c r="JSB2" s="161"/>
      <c r="JSC2" s="160"/>
      <c r="JSD2" s="161"/>
      <c r="JSE2" s="160"/>
      <c r="JSF2" s="161"/>
      <c r="JSG2" s="160"/>
      <c r="JSH2" s="161"/>
      <c r="JSI2" s="160"/>
      <c r="JSJ2" s="161"/>
      <c r="JSK2" s="160"/>
      <c r="JSL2" s="161"/>
      <c r="JSM2" s="160"/>
      <c r="JSN2" s="161"/>
      <c r="JSO2" s="160"/>
      <c r="JSP2" s="161"/>
      <c r="JSQ2" s="160"/>
      <c r="JSR2" s="161"/>
      <c r="JSS2" s="160"/>
      <c r="JST2" s="161"/>
      <c r="JSU2" s="160"/>
      <c r="JSV2" s="161"/>
      <c r="JSW2" s="160"/>
      <c r="JSX2" s="161"/>
      <c r="JSY2" s="160"/>
      <c r="JSZ2" s="161"/>
      <c r="JTA2" s="160"/>
      <c r="JTB2" s="161"/>
      <c r="JTC2" s="160"/>
      <c r="JTD2" s="161"/>
      <c r="JTE2" s="160"/>
      <c r="JTF2" s="161"/>
      <c r="JTG2" s="160"/>
      <c r="JTH2" s="161"/>
      <c r="JTI2" s="160"/>
      <c r="JTJ2" s="161"/>
      <c r="JTK2" s="160"/>
      <c r="JTL2" s="161"/>
      <c r="JTM2" s="160"/>
      <c r="JTN2" s="161"/>
      <c r="JTO2" s="160"/>
      <c r="JTP2" s="161"/>
      <c r="JTQ2" s="160"/>
      <c r="JTR2" s="161"/>
      <c r="JTS2" s="160"/>
      <c r="JTT2" s="161"/>
      <c r="JTU2" s="160"/>
      <c r="JTV2" s="161"/>
      <c r="JTW2" s="160"/>
      <c r="JTX2" s="161"/>
      <c r="JTY2" s="160"/>
      <c r="JTZ2" s="161"/>
      <c r="JUA2" s="160"/>
      <c r="JUB2" s="161"/>
      <c r="JUC2" s="160"/>
      <c r="JUD2" s="161"/>
      <c r="JUE2" s="160"/>
      <c r="JUF2" s="161"/>
      <c r="JUG2" s="160"/>
      <c r="JUH2" s="161"/>
      <c r="JUI2" s="160"/>
      <c r="JUJ2" s="161"/>
      <c r="JUK2" s="160"/>
      <c r="JUL2" s="161"/>
      <c r="JUM2" s="160"/>
      <c r="JUN2" s="161"/>
      <c r="JUO2" s="160"/>
      <c r="JUP2" s="161"/>
      <c r="JUQ2" s="160"/>
      <c r="JUR2" s="161"/>
      <c r="JUS2" s="160"/>
      <c r="JUT2" s="161"/>
      <c r="JUU2" s="160"/>
      <c r="JUV2" s="161"/>
      <c r="JUW2" s="160"/>
      <c r="JUX2" s="161"/>
      <c r="JUY2" s="160"/>
      <c r="JUZ2" s="161"/>
      <c r="JVA2" s="160"/>
      <c r="JVB2" s="161"/>
      <c r="JVC2" s="160"/>
      <c r="JVD2" s="161"/>
      <c r="JVE2" s="160"/>
      <c r="JVF2" s="161"/>
      <c r="JVG2" s="160"/>
      <c r="JVH2" s="161"/>
      <c r="JVI2" s="160"/>
      <c r="JVJ2" s="161"/>
      <c r="JVK2" s="160"/>
      <c r="JVL2" s="161"/>
      <c r="JVM2" s="160"/>
      <c r="JVN2" s="161"/>
      <c r="JVO2" s="160"/>
      <c r="JVP2" s="161"/>
      <c r="JVQ2" s="160"/>
      <c r="JVR2" s="161"/>
      <c r="JVS2" s="160"/>
      <c r="JVT2" s="161"/>
      <c r="JVU2" s="160"/>
      <c r="JVV2" s="161"/>
      <c r="JVW2" s="160"/>
      <c r="JVX2" s="161"/>
      <c r="JVY2" s="160"/>
      <c r="JVZ2" s="161"/>
      <c r="JWA2" s="160"/>
      <c r="JWB2" s="161"/>
      <c r="JWC2" s="160"/>
      <c r="JWD2" s="161"/>
      <c r="JWE2" s="160"/>
      <c r="JWF2" s="161"/>
      <c r="JWG2" s="160"/>
      <c r="JWH2" s="161"/>
      <c r="JWI2" s="160"/>
      <c r="JWJ2" s="161"/>
      <c r="JWK2" s="160"/>
      <c r="JWL2" s="161"/>
      <c r="JWM2" s="160"/>
      <c r="JWN2" s="161"/>
      <c r="JWO2" s="160"/>
      <c r="JWP2" s="161"/>
      <c r="JWQ2" s="160"/>
      <c r="JWR2" s="161"/>
      <c r="JWS2" s="160"/>
      <c r="JWT2" s="161"/>
      <c r="JWU2" s="160"/>
      <c r="JWV2" s="161"/>
      <c r="JWW2" s="160"/>
      <c r="JWX2" s="161"/>
      <c r="JWY2" s="160"/>
      <c r="JWZ2" s="161"/>
      <c r="JXA2" s="160"/>
      <c r="JXB2" s="161"/>
      <c r="JXC2" s="160"/>
      <c r="JXD2" s="161"/>
      <c r="JXE2" s="160"/>
      <c r="JXF2" s="161"/>
      <c r="JXG2" s="160"/>
      <c r="JXH2" s="161"/>
      <c r="JXI2" s="160"/>
      <c r="JXJ2" s="161"/>
      <c r="JXK2" s="160"/>
      <c r="JXL2" s="161"/>
      <c r="JXM2" s="160"/>
      <c r="JXN2" s="161"/>
      <c r="JXO2" s="160"/>
      <c r="JXP2" s="161"/>
      <c r="JXQ2" s="160"/>
      <c r="JXR2" s="161"/>
      <c r="JXS2" s="160"/>
      <c r="JXT2" s="161"/>
      <c r="JXU2" s="160"/>
      <c r="JXV2" s="161"/>
      <c r="JXW2" s="160"/>
      <c r="JXX2" s="161"/>
      <c r="JXY2" s="160"/>
      <c r="JXZ2" s="161"/>
      <c r="JYA2" s="160"/>
      <c r="JYB2" s="161"/>
      <c r="JYC2" s="160"/>
      <c r="JYD2" s="161"/>
      <c r="JYE2" s="160"/>
      <c r="JYF2" s="161"/>
      <c r="JYG2" s="160"/>
      <c r="JYH2" s="161"/>
      <c r="JYI2" s="160"/>
      <c r="JYJ2" s="161"/>
      <c r="JYK2" s="160"/>
      <c r="JYL2" s="161"/>
      <c r="JYM2" s="160"/>
      <c r="JYN2" s="161"/>
      <c r="JYO2" s="160"/>
      <c r="JYP2" s="161"/>
      <c r="JYQ2" s="160"/>
      <c r="JYR2" s="161"/>
      <c r="JYS2" s="160"/>
      <c r="JYT2" s="161"/>
      <c r="JYU2" s="160"/>
      <c r="JYV2" s="161"/>
      <c r="JYW2" s="160"/>
      <c r="JYX2" s="161"/>
      <c r="JYY2" s="160"/>
      <c r="JYZ2" s="161"/>
      <c r="JZA2" s="160"/>
      <c r="JZB2" s="161"/>
      <c r="JZC2" s="160"/>
      <c r="JZD2" s="161"/>
      <c r="JZE2" s="160"/>
      <c r="JZF2" s="161"/>
      <c r="JZG2" s="160"/>
      <c r="JZH2" s="161"/>
      <c r="JZI2" s="160"/>
      <c r="JZJ2" s="161"/>
      <c r="JZK2" s="160"/>
      <c r="JZL2" s="161"/>
      <c r="JZM2" s="160"/>
      <c r="JZN2" s="161"/>
      <c r="JZO2" s="160"/>
      <c r="JZP2" s="161"/>
      <c r="JZQ2" s="160"/>
      <c r="JZR2" s="161"/>
      <c r="JZS2" s="160"/>
      <c r="JZT2" s="161"/>
      <c r="JZU2" s="160"/>
      <c r="JZV2" s="161"/>
      <c r="JZW2" s="160"/>
      <c r="JZX2" s="161"/>
      <c r="JZY2" s="160"/>
      <c r="JZZ2" s="161"/>
      <c r="KAA2" s="160"/>
      <c r="KAB2" s="161"/>
      <c r="KAC2" s="160"/>
      <c r="KAD2" s="161"/>
      <c r="KAE2" s="160"/>
      <c r="KAF2" s="161"/>
      <c r="KAG2" s="160"/>
      <c r="KAH2" s="161"/>
      <c r="KAI2" s="160"/>
      <c r="KAJ2" s="161"/>
      <c r="KAK2" s="160"/>
      <c r="KAL2" s="161"/>
      <c r="KAM2" s="160"/>
      <c r="KAN2" s="161"/>
      <c r="KAO2" s="160"/>
      <c r="KAP2" s="161"/>
      <c r="KAQ2" s="160"/>
      <c r="KAR2" s="161"/>
      <c r="KAS2" s="160"/>
      <c r="KAT2" s="161"/>
      <c r="KAU2" s="160"/>
      <c r="KAV2" s="161"/>
      <c r="KAW2" s="160"/>
      <c r="KAX2" s="161"/>
      <c r="KAY2" s="160"/>
      <c r="KAZ2" s="161"/>
      <c r="KBA2" s="160"/>
      <c r="KBB2" s="161"/>
      <c r="KBC2" s="160"/>
      <c r="KBD2" s="161"/>
      <c r="KBE2" s="160"/>
      <c r="KBF2" s="161"/>
      <c r="KBG2" s="160"/>
      <c r="KBH2" s="161"/>
      <c r="KBI2" s="160"/>
      <c r="KBJ2" s="161"/>
      <c r="KBK2" s="160"/>
      <c r="KBL2" s="161"/>
      <c r="KBM2" s="160"/>
      <c r="KBN2" s="161"/>
      <c r="KBO2" s="160"/>
      <c r="KBP2" s="161"/>
      <c r="KBQ2" s="160"/>
      <c r="KBR2" s="161"/>
      <c r="KBS2" s="160"/>
      <c r="KBT2" s="161"/>
      <c r="KBU2" s="160"/>
      <c r="KBV2" s="161"/>
      <c r="KBW2" s="160"/>
      <c r="KBX2" s="161"/>
      <c r="KBY2" s="160"/>
      <c r="KBZ2" s="161"/>
      <c r="KCA2" s="160"/>
      <c r="KCB2" s="161"/>
      <c r="KCC2" s="160"/>
      <c r="KCD2" s="161"/>
      <c r="KCE2" s="160"/>
      <c r="KCF2" s="161"/>
      <c r="KCG2" s="160"/>
      <c r="KCH2" s="161"/>
      <c r="KCI2" s="160"/>
      <c r="KCJ2" s="161"/>
      <c r="KCK2" s="160"/>
      <c r="KCL2" s="161"/>
      <c r="KCM2" s="160"/>
      <c r="KCN2" s="161"/>
      <c r="KCO2" s="160"/>
      <c r="KCP2" s="161"/>
      <c r="KCQ2" s="160"/>
      <c r="KCR2" s="161"/>
      <c r="KCS2" s="160"/>
      <c r="KCT2" s="161"/>
      <c r="KCU2" s="160"/>
      <c r="KCV2" s="161"/>
      <c r="KCW2" s="160"/>
      <c r="KCX2" s="161"/>
      <c r="KCY2" s="160"/>
      <c r="KCZ2" s="161"/>
      <c r="KDA2" s="160"/>
      <c r="KDB2" s="161"/>
      <c r="KDC2" s="160"/>
      <c r="KDD2" s="161"/>
      <c r="KDE2" s="160"/>
      <c r="KDF2" s="161"/>
      <c r="KDG2" s="160"/>
      <c r="KDH2" s="161"/>
      <c r="KDI2" s="160"/>
      <c r="KDJ2" s="161"/>
      <c r="KDK2" s="160"/>
      <c r="KDL2" s="161"/>
      <c r="KDM2" s="160"/>
      <c r="KDN2" s="161"/>
      <c r="KDO2" s="160"/>
      <c r="KDP2" s="161"/>
      <c r="KDQ2" s="160"/>
      <c r="KDR2" s="161"/>
      <c r="KDS2" s="160"/>
      <c r="KDT2" s="161"/>
      <c r="KDU2" s="160"/>
      <c r="KDV2" s="161"/>
      <c r="KDW2" s="160"/>
      <c r="KDX2" s="161"/>
      <c r="KDY2" s="160"/>
      <c r="KDZ2" s="161"/>
      <c r="KEA2" s="160"/>
      <c r="KEB2" s="161"/>
      <c r="KEC2" s="160"/>
      <c r="KED2" s="161"/>
      <c r="KEE2" s="160"/>
      <c r="KEF2" s="161"/>
      <c r="KEG2" s="160"/>
      <c r="KEH2" s="161"/>
      <c r="KEI2" s="160"/>
      <c r="KEJ2" s="161"/>
      <c r="KEK2" s="160"/>
      <c r="KEL2" s="161"/>
      <c r="KEM2" s="160"/>
      <c r="KEN2" s="161"/>
      <c r="KEO2" s="160"/>
      <c r="KEP2" s="161"/>
      <c r="KEQ2" s="160"/>
      <c r="KER2" s="161"/>
      <c r="KES2" s="160"/>
      <c r="KET2" s="161"/>
      <c r="KEU2" s="160"/>
      <c r="KEV2" s="161"/>
      <c r="KEW2" s="160"/>
      <c r="KEX2" s="161"/>
      <c r="KEY2" s="160"/>
      <c r="KEZ2" s="161"/>
      <c r="KFA2" s="160"/>
      <c r="KFB2" s="161"/>
      <c r="KFC2" s="160"/>
      <c r="KFD2" s="161"/>
      <c r="KFE2" s="160"/>
      <c r="KFF2" s="161"/>
      <c r="KFG2" s="160"/>
      <c r="KFH2" s="161"/>
      <c r="KFI2" s="160"/>
      <c r="KFJ2" s="161"/>
      <c r="KFK2" s="160"/>
      <c r="KFL2" s="161"/>
      <c r="KFM2" s="160"/>
      <c r="KFN2" s="161"/>
      <c r="KFO2" s="160"/>
      <c r="KFP2" s="161"/>
      <c r="KFQ2" s="160"/>
      <c r="KFR2" s="161"/>
      <c r="KFS2" s="160"/>
      <c r="KFT2" s="161"/>
      <c r="KFU2" s="160"/>
      <c r="KFV2" s="161"/>
      <c r="KFW2" s="160"/>
      <c r="KFX2" s="161"/>
      <c r="KFY2" s="160"/>
      <c r="KFZ2" s="161"/>
      <c r="KGA2" s="160"/>
      <c r="KGB2" s="161"/>
      <c r="KGC2" s="160"/>
      <c r="KGD2" s="161"/>
      <c r="KGE2" s="160"/>
      <c r="KGF2" s="161"/>
      <c r="KGG2" s="160"/>
      <c r="KGH2" s="161"/>
      <c r="KGI2" s="160"/>
      <c r="KGJ2" s="161"/>
      <c r="KGK2" s="160"/>
      <c r="KGL2" s="161"/>
      <c r="KGM2" s="160"/>
      <c r="KGN2" s="161"/>
      <c r="KGO2" s="160"/>
      <c r="KGP2" s="161"/>
      <c r="KGQ2" s="160"/>
      <c r="KGR2" s="161"/>
      <c r="KGS2" s="160"/>
      <c r="KGT2" s="161"/>
      <c r="KGU2" s="160"/>
      <c r="KGV2" s="161"/>
      <c r="KGW2" s="160"/>
      <c r="KGX2" s="161"/>
      <c r="KGY2" s="160"/>
      <c r="KGZ2" s="161"/>
      <c r="KHA2" s="160"/>
      <c r="KHB2" s="161"/>
      <c r="KHC2" s="160"/>
      <c r="KHD2" s="161"/>
      <c r="KHE2" s="160"/>
      <c r="KHF2" s="161"/>
      <c r="KHG2" s="160"/>
      <c r="KHH2" s="161"/>
      <c r="KHI2" s="160"/>
      <c r="KHJ2" s="161"/>
      <c r="KHK2" s="160"/>
      <c r="KHL2" s="161"/>
      <c r="KHM2" s="160"/>
      <c r="KHN2" s="161"/>
      <c r="KHO2" s="160"/>
      <c r="KHP2" s="161"/>
      <c r="KHQ2" s="160"/>
      <c r="KHR2" s="161"/>
      <c r="KHS2" s="160"/>
      <c r="KHT2" s="161"/>
      <c r="KHU2" s="160"/>
      <c r="KHV2" s="161"/>
      <c r="KHW2" s="160"/>
      <c r="KHX2" s="161"/>
      <c r="KHY2" s="160"/>
      <c r="KHZ2" s="161"/>
      <c r="KIA2" s="160"/>
      <c r="KIB2" s="161"/>
      <c r="KIC2" s="160"/>
      <c r="KID2" s="161"/>
      <c r="KIE2" s="160"/>
      <c r="KIF2" s="161"/>
      <c r="KIG2" s="160"/>
      <c r="KIH2" s="161"/>
      <c r="KII2" s="160"/>
      <c r="KIJ2" s="161"/>
      <c r="KIK2" s="160"/>
      <c r="KIL2" s="161"/>
      <c r="KIM2" s="160"/>
      <c r="KIN2" s="161"/>
      <c r="KIO2" s="160"/>
      <c r="KIP2" s="161"/>
      <c r="KIQ2" s="160"/>
      <c r="KIR2" s="161"/>
      <c r="KIS2" s="160"/>
      <c r="KIT2" s="161"/>
      <c r="KIU2" s="160"/>
      <c r="KIV2" s="161"/>
      <c r="KIW2" s="160"/>
      <c r="KIX2" s="161"/>
      <c r="KIY2" s="160"/>
      <c r="KIZ2" s="161"/>
      <c r="KJA2" s="160"/>
      <c r="KJB2" s="161"/>
      <c r="KJC2" s="160"/>
      <c r="KJD2" s="161"/>
      <c r="KJE2" s="160"/>
      <c r="KJF2" s="161"/>
      <c r="KJG2" s="160"/>
      <c r="KJH2" s="161"/>
      <c r="KJI2" s="160"/>
      <c r="KJJ2" s="161"/>
      <c r="KJK2" s="160"/>
      <c r="KJL2" s="161"/>
      <c r="KJM2" s="160"/>
      <c r="KJN2" s="161"/>
      <c r="KJO2" s="160"/>
      <c r="KJP2" s="161"/>
      <c r="KJQ2" s="160"/>
      <c r="KJR2" s="161"/>
      <c r="KJS2" s="160"/>
      <c r="KJT2" s="161"/>
      <c r="KJU2" s="160"/>
      <c r="KJV2" s="161"/>
      <c r="KJW2" s="160"/>
      <c r="KJX2" s="161"/>
      <c r="KJY2" s="160"/>
      <c r="KJZ2" s="161"/>
      <c r="KKA2" s="160"/>
      <c r="KKB2" s="161"/>
      <c r="KKC2" s="160"/>
      <c r="KKD2" s="161"/>
      <c r="KKE2" s="160"/>
      <c r="KKF2" s="161"/>
      <c r="KKG2" s="160"/>
      <c r="KKH2" s="161"/>
      <c r="KKI2" s="160"/>
      <c r="KKJ2" s="161"/>
      <c r="KKK2" s="160"/>
      <c r="KKL2" s="161"/>
      <c r="KKM2" s="160"/>
      <c r="KKN2" s="161"/>
      <c r="KKO2" s="160"/>
      <c r="KKP2" s="161"/>
      <c r="KKQ2" s="160"/>
      <c r="KKR2" s="161"/>
      <c r="KKS2" s="160"/>
      <c r="KKT2" s="161"/>
      <c r="KKU2" s="160"/>
      <c r="KKV2" s="161"/>
      <c r="KKW2" s="160"/>
      <c r="KKX2" s="161"/>
      <c r="KKY2" s="160"/>
      <c r="KKZ2" s="161"/>
      <c r="KLA2" s="160"/>
      <c r="KLB2" s="161"/>
      <c r="KLC2" s="160"/>
      <c r="KLD2" s="161"/>
      <c r="KLE2" s="160"/>
      <c r="KLF2" s="161"/>
      <c r="KLG2" s="160"/>
      <c r="KLH2" s="161"/>
      <c r="KLI2" s="160"/>
      <c r="KLJ2" s="161"/>
      <c r="KLK2" s="160"/>
      <c r="KLL2" s="161"/>
      <c r="KLM2" s="160"/>
      <c r="KLN2" s="161"/>
      <c r="KLO2" s="160"/>
      <c r="KLP2" s="161"/>
      <c r="KLQ2" s="160"/>
      <c r="KLR2" s="161"/>
      <c r="KLS2" s="160"/>
      <c r="KLT2" s="161"/>
      <c r="KLU2" s="160"/>
      <c r="KLV2" s="161"/>
      <c r="KLW2" s="160"/>
      <c r="KLX2" s="161"/>
      <c r="KLY2" s="160"/>
      <c r="KLZ2" s="161"/>
      <c r="KMA2" s="160"/>
      <c r="KMB2" s="161"/>
      <c r="KMC2" s="160"/>
      <c r="KMD2" s="161"/>
      <c r="KME2" s="160"/>
      <c r="KMF2" s="161"/>
      <c r="KMG2" s="160"/>
      <c r="KMH2" s="161"/>
      <c r="KMI2" s="160"/>
      <c r="KMJ2" s="161"/>
      <c r="KMK2" s="160"/>
      <c r="KML2" s="161"/>
      <c r="KMM2" s="160"/>
      <c r="KMN2" s="161"/>
      <c r="KMO2" s="160"/>
      <c r="KMP2" s="161"/>
      <c r="KMQ2" s="160"/>
      <c r="KMR2" s="161"/>
      <c r="KMS2" s="160"/>
      <c r="KMT2" s="161"/>
      <c r="KMU2" s="160"/>
      <c r="KMV2" s="161"/>
      <c r="KMW2" s="160"/>
      <c r="KMX2" s="161"/>
      <c r="KMY2" s="160"/>
      <c r="KMZ2" s="161"/>
      <c r="KNA2" s="160"/>
      <c r="KNB2" s="161"/>
      <c r="KNC2" s="160"/>
      <c r="KND2" s="161"/>
      <c r="KNE2" s="160"/>
      <c r="KNF2" s="161"/>
      <c r="KNG2" s="160"/>
      <c r="KNH2" s="161"/>
      <c r="KNI2" s="160"/>
      <c r="KNJ2" s="161"/>
      <c r="KNK2" s="160"/>
      <c r="KNL2" s="161"/>
      <c r="KNM2" s="160"/>
      <c r="KNN2" s="161"/>
      <c r="KNO2" s="160"/>
      <c r="KNP2" s="161"/>
      <c r="KNQ2" s="160"/>
      <c r="KNR2" s="161"/>
      <c r="KNS2" s="160"/>
      <c r="KNT2" s="161"/>
      <c r="KNU2" s="160"/>
      <c r="KNV2" s="161"/>
      <c r="KNW2" s="160"/>
      <c r="KNX2" s="161"/>
      <c r="KNY2" s="160"/>
      <c r="KNZ2" s="161"/>
      <c r="KOA2" s="160"/>
      <c r="KOB2" s="161"/>
      <c r="KOC2" s="160"/>
      <c r="KOD2" s="161"/>
      <c r="KOE2" s="160"/>
      <c r="KOF2" s="161"/>
      <c r="KOG2" s="160"/>
      <c r="KOH2" s="161"/>
      <c r="KOI2" s="160"/>
      <c r="KOJ2" s="161"/>
      <c r="KOK2" s="160"/>
      <c r="KOL2" s="161"/>
      <c r="KOM2" s="160"/>
      <c r="KON2" s="161"/>
      <c r="KOO2" s="160"/>
      <c r="KOP2" s="161"/>
      <c r="KOQ2" s="160"/>
      <c r="KOR2" s="161"/>
      <c r="KOS2" s="160"/>
      <c r="KOT2" s="161"/>
      <c r="KOU2" s="160"/>
      <c r="KOV2" s="161"/>
      <c r="KOW2" s="160"/>
      <c r="KOX2" s="161"/>
      <c r="KOY2" s="160"/>
      <c r="KOZ2" s="161"/>
      <c r="KPA2" s="160"/>
      <c r="KPB2" s="161"/>
      <c r="KPC2" s="160"/>
      <c r="KPD2" s="161"/>
      <c r="KPE2" s="160"/>
      <c r="KPF2" s="161"/>
      <c r="KPG2" s="160"/>
      <c r="KPH2" s="161"/>
      <c r="KPI2" s="160"/>
      <c r="KPJ2" s="161"/>
      <c r="KPK2" s="160"/>
      <c r="KPL2" s="161"/>
      <c r="KPM2" s="160"/>
      <c r="KPN2" s="161"/>
      <c r="KPO2" s="160"/>
      <c r="KPP2" s="161"/>
      <c r="KPQ2" s="160"/>
      <c r="KPR2" s="161"/>
      <c r="KPS2" s="160"/>
      <c r="KPT2" s="161"/>
      <c r="KPU2" s="160"/>
      <c r="KPV2" s="161"/>
      <c r="KPW2" s="160"/>
      <c r="KPX2" s="161"/>
      <c r="KPY2" s="160"/>
      <c r="KPZ2" s="161"/>
      <c r="KQA2" s="160"/>
      <c r="KQB2" s="161"/>
      <c r="KQC2" s="160"/>
      <c r="KQD2" s="161"/>
      <c r="KQE2" s="160"/>
      <c r="KQF2" s="161"/>
      <c r="KQG2" s="160"/>
      <c r="KQH2" s="161"/>
      <c r="KQI2" s="160"/>
      <c r="KQJ2" s="161"/>
      <c r="KQK2" s="160"/>
      <c r="KQL2" s="161"/>
      <c r="KQM2" s="160"/>
      <c r="KQN2" s="161"/>
      <c r="KQO2" s="160"/>
      <c r="KQP2" s="161"/>
      <c r="KQQ2" s="160"/>
      <c r="KQR2" s="161"/>
      <c r="KQS2" s="160"/>
      <c r="KQT2" s="161"/>
      <c r="KQU2" s="160"/>
      <c r="KQV2" s="161"/>
      <c r="KQW2" s="160"/>
      <c r="KQX2" s="161"/>
      <c r="KQY2" s="160"/>
      <c r="KQZ2" s="161"/>
      <c r="KRA2" s="160"/>
      <c r="KRB2" s="161"/>
      <c r="KRC2" s="160"/>
      <c r="KRD2" s="161"/>
      <c r="KRE2" s="160"/>
      <c r="KRF2" s="161"/>
      <c r="KRG2" s="160"/>
      <c r="KRH2" s="161"/>
      <c r="KRI2" s="160"/>
      <c r="KRJ2" s="161"/>
      <c r="KRK2" s="160"/>
      <c r="KRL2" s="161"/>
      <c r="KRM2" s="160"/>
      <c r="KRN2" s="161"/>
      <c r="KRO2" s="160"/>
      <c r="KRP2" s="161"/>
      <c r="KRQ2" s="160"/>
      <c r="KRR2" s="161"/>
      <c r="KRS2" s="160"/>
      <c r="KRT2" s="161"/>
      <c r="KRU2" s="160"/>
      <c r="KRV2" s="161"/>
      <c r="KRW2" s="160"/>
      <c r="KRX2" s="161"/>
      <c r="KRY2" s="160"/>
      <c r="KRZ2" s="161"/>
      <c r="KSA2" s="160"/>
      <c r="KSB2" s="161"/>
      <c r="KSC2" s="160"/>
      <c r="KSD2" s="161"/>
      <c r="KSE2" s="160"/>
      <c r="KSF2" s="161"/>
      <c r="KSG2" s="160"/>
      <c r="KSH2" s="161"/>
      <c r="KSI2" s="160"/>
      <c r="KSJ2" s="161"/>
      <c r="KSK2" s="160"/>
      <c r="KSL2" s="161"/>
      <c r="KSM2" s="160"/>
      <c r="KSN2" s="161"/>
      <c r="KSO2" s="160"/>
      <c r="KSP2" s="161"/>
      <c r="KSQ2" s="160"/>
      <c r="KSR2" s="161"/>
      <c r="KSS2" s="160"/>
      <c r="KST2" s="161"/>
      <c r="KSU2" s="160"/>
      <c r="KSV2" s="161"/>
      <c r="KSW2" s="160"/>
      <c r="KSX2" s="161"/>
      <c r="KSY2" s="160"/>
      <c r="KSZ2" s="161"/>
      <c r="KTA2" s="160"/>
      <c r="KTB2" s="161"/>
      <c r="KTC2" s="160"/>
      <c r="KTD2" s="161"/>
      <c r="KTE2" s="160"/>
      <c r="KTF2" s="161"/>
      <c r="KTG2" s="160"/>
      <c r="KTH2" s="161"/>
      <c r="KTI2" s="160"/>
      <c r="KTJ2" s="161"/>
      <c r="KTK2" s="160"/>
      <c r="KTL2" s="161"/>
      <c r="KTM2" s="160"/>
      <c r="KTN2" s="161"/>
      <c r="KTO2" s="160"/>
      <c r="KTP2" s="161"/>
      <c r="KTQ2" s="160"/>
      <c r="KTR2" s="161"/>
      <c r="KTS2" s="160"/>
      <c r="KTT2" s="161"/>
      <c r="KTU2" s="160"/>
      <c r="KTV2" s="161"/>
      <c r="KTW2" s="263"/>
      <c r="KTX2" s="264"/>
      <c r="KTY2" s="263"/>
      <c r="KTZ2" s="264"/>
      <c r="KUA2" s="263"/>
      <c r="KUB2" s="264"/>
      <c r="KUC2" s="263"/>
      <c r="KUD2" s="264"/>
      <c r="KUE2" s="263"/>
      <c r="KUF2" s="264"/>
      <c r="KUG2" s="263"/>
      <c r="KUH2" s="264"/>
      <c r="KUI2" s="263"/>
      <c r="KUJ2" s="264"/>
      <c r="KUK2" s="263"/>
      <c r="KUL2" s="264"/>
      <c r="KUM2" s="263"/>
      <c r="KUN2" s="264"/>
      <c r="KUO2" s="263"/>
      <c r="KUP2" s="264"/>
      <c r="KUQ2" s="263"/>
      <c r="KUR2" s="264"/>
      <c r="KUS2" s="263"/>
      <c r="KUT2" s="264"/>
      <c r="KUU2" s="263"/>
      <c r="KUV2" s="264"/>
      <c r="KUW2" s="263"/>
      <c r="KUX2" s="264"/>
      <c r="KUY2" s="263"/>
      <c r="KUZ2" s="264"/>
      <c r="KVA2" s="263"/>
      <c r="KVB2" s="264"/>
      <c r="KVC2" s="263"/>
      <c r="KVD2" s="264"/>
      <c r="KVE2" s="263"/>
      <c r="KVF2" s="264"/>
      <c r="KVG2" s="263"/>
      <c r="KVH2" s="264"/>
      <c r="KVI2" s="263"/>
      <c r="KVJ2" s="264"/>
      <c r="KVK2" s="263"/>
      <c r="KVL2" s="264"/>
      <c r="KVM2" s="263"/>
      <c r="KVN2" s="264"/>
      <c r="KVO2" s="263"/>
      <c r="KVP2" s="264"/>
      <c r="KVQ2" s="263"/>
      <c r="KVR2" s="264"/>
      <c r="KVS2" s="263"/>
      <c r="KVT2" s="264"/>
      <c r="KVU2" s="263"/>
      <c r="KVV2" s="264"/>
      <c r="KVW2" s="263"/>
      <c r="KVX2" s="264"/>
      <c r="KVY2" s="263"/>
      <c r="KVZ2" s="264"/>
      <c r="KWA2" s="263"/>
      <c r="KWB2" s="264"/>
      <c r="KWC2" s="263"/>
      <c r="KWD2" s="264"/>
      <c r="KWE2" s="263"/>
      <c r="KWF2" s="264"/>
      <c r="KWG2" s="263"/>
      <c r="KWH2" s="264"/>
      <c r="KWI2" s="263"/>
      <c r="KWJ2" s="264"/>
      <c r="KWK2" s="263"/>
      <c r="KWL2" s="264"/>
      <c r="KWM2" s="263"/>
      <c r="KWN2" s="264"/>
      <c r="KWO2" s="263"/>
      <c r="KWP2" s="264"/>
      <c r="KWQ2" s="263"/>
      <c r="KWR2" s="264"/>
      <c r="KWS2" s="263"/>
      <c r="KWT2" s="264"/>
      <c r="KWU2" s="263"/>
      <c r="KWV2" s="264"/>
      <c r="KWW2" s="263"/>
      <c r="KWX2" s="264"/>
      <c r="KWY2" s="263"/>
      <c r="KWZ2" s="264"/>
      <c r="KXA2" s="263"/>
      <c r="KXB2" s="264"/>
      <c r="KXC2" s="263"/>
      <c r="KXD2" s="264"/>
      <c r="KXE2" s="263"/>
      <c r="KXF2" s="264"/>
      <c r="KXG2" s="263"/>
      <c r="KXH2" s="264"/>
      <c r="KXI2" s="263"/>
      <c r="KXJ2" s="264"/>
      <c r="KXK2" s="263"/>
      <c r="KXL2" s="264"/>
      <c r="KXM2" s="263"/>
      <c r="KXN2" s="264"/>
      <c r="KXO2" s="263"/>
      <c r="KXP2" s="264"/>
      <c r="KXQ2" s="263"/>
      <c r="KXR2" s="264"/>
      <c r="KXS2" s="263"/>
      <c r="KXT2" s="264"/>
      <c r="KXU2" s="263"/>
      <c r="KXV2" s="264"/>
      <c r="KXW2" s="263"/>
      <c r="KXX2" s="264"/>
      <c r="KXY2" s="263"/>
      <c r="KXZ2" s="264"/>
      <c r="KYA2" s="263"/>
      <c r="KYB2" s="264"/>
      <c r="KYC2" s="263"/>
      <c r="KYD2" s="264"/>
      <c r="KYE2" s="263"/>
      <c r="KYF2" s="264"/>
      <c r="KYG2" s="263"/>
      <c r="KYH2" s="264"/>
      <c r="KYI2" s="263"/>
      <c r="KYJ2" s="264"/>
      <c r="KYK2" s="263"/>
      <c r="KYL2" s="264"/>
      <c r="KYM2" s="263"/>
      <c r="KYN2" s="264"/>
      <c r="KYO2" s="263"/>
      <c r="KYP2" s="264"/>
      <c r="KYQ2" s="263"/>
      <c r="KYR2" s="264"/>
      <c r="KYS2" s="263"/>
      <c r="KYT2" s="264"/>
      <c r="KYU2" s="263"/>
      <c r="KYV2" s="264"/>
      <c r="KYW2" s="263"/>
      <c r="KYX2" s="264"/>
      <c r="KYY2" s="263"/>
      <c r="KYZ2" s="264"/>
      <c r="KZA2" s="263"/>
      <c r="KZB2" s="264"/>
      <c r="KZC2" s="263"/>
      <c r="KZD2" s="264"/>
      <c r="KZE2" s="263"/>
      <c r="KZF2" s="264"/>
      <c r="KZG2" s="263"/>
      <c r="KZH2" s="264"/>
      <c r="KZI2" s="263"/>
      <c r="KZJ2" s="264"/>
      <c r="KZK2" s="263"/>
      <c r="KZL2" s="264"/>
      <c r="KZM2" s="263"/>
      <c r="KZN2" s="264"/>
      <c r="KZO2" s="263"/>
      <c r="KZP2" s="264"/>
      <c r="KZQ2" s="263"/>
      <c r="KZR2" s="264"/>
      <c r="KZS2" s="263"/>
      <c r="KZT2" s="264"/>
      <c r="KZU2" s="263"/>
      <c r="KZV2" s="264"/>
      <c r="KZW2" s="263"/>
      <c r="KZX2" s="264"/>
      <c r="KZY2" s="263"/>
      <c r="KZZ2" s="264"/>
      <c r="LAA2" s="263"/>
      <c r="LAB2" s="264"/>
      <c r="LAC2" s="263"/>
      <c r="LAD2" s="264"/>
      <c r="LAE2" s="263"/>
      <c r="LAF2" s="264"/>
      <c r="LAG2" s="263"/>
      <c r="LAH2" s="264"/>
      <c r="LAI2" s="263"/>
      <c r="LAJ2" s="264"/>
      <c r="LAK2" s="263"/>
      <c r="LAL2" s="264"/>
      <c r="LAM2" s="263"/>
      <c r="LAN2" s="264"/>
      <c r="LAO2" s="263"/>
      <c r="LAP2" s="264"/>
      <c r="LAQ2" s="263"/>
      <c r="LAR2" s="264"/>
      <c r="LAS2" s="263"/>
      <c r="LAT2" s="264"/>
      <c r="LAU2" s="263"/>
      <c r="LAV2" s="264"/>
      <c r="LAW2" s="263"/>
      <c r="LAX2" s="264"/>
      <c r="LAY2" s="263"/>
      <c r="LAZ2" s="264"/>
      <c r="LBA2" s="263"/>
      <c r="LBB2" s="264"/>
      <c r="LBC2" s="263"/>
      <c r="LBD2" s="264"/>
      <c r="LBE2" s="263"/>
      <c r="LBF2" s="264"/>
      <c r="LBG2" s="263"/>
      <c r="LBH2" s="264"/>
      <c r="LBI2" s="263"/>
      <c r="LBJ2" s="264"/>
      <c r="LBK2" s="263"/>
      <c r="LBL2" s="264"/>
      <c r="LBM2" s="263"/>
      <c r="LBN2" s="264"/>
      <c r="LBO2" s="263"/>
      <c r="LBP2" s="264"/>
      <c r="LBQ2" s="263"/>
      <c r="LBR2" s="264"/>
      <c r="LBS2" s="263"/>
      <c r="LBT2" s="264"/>
      <c r="LBU2" s="263"/>
      <c r="LBV2" s="264"/>
      <c r="LBW2" s="263"/>
      <c r="LBX2" s="264"/>
      <c r="LBY2" s="263"/>
      <c r="LBZ2" s="264"/>
      <c r="LCA2" s="263"/>
      <c r="LCB2" s="264"/>
      <c r="LCC2" s="263"/>
      <c r="LCD2" s="264"/>
      <c r="LCE2" s="263"/>
      <c r="LCF2" s="264"/>
      <c r="LCG2" s="263"/>
      <c r="LCH2" s="264"/>
      <c r="LCI2" s="263"/>
      <c r="LCJ2" s="264"/>
      <c r="LCK2" s="263"/>
      <c r="LCL2" s="264"/>
      <c r="LCM2" s="263"/>
      <c r="LCN2" s="264"/>
      <c r="LCO2" s="263"/>
      <c r="LCP2" s="264"/>
      <c r="LCQ2" s="263"/>
      <c r="LCR2" s="264"/>
      <c r="LCS2" s="263"/>
      <c r="LCT2" s="264"/>
      <c r="LCU2" s="263"/>
      <c r="LCV2" s="264"/>
      <c r="LCW2" s="263"/>
      <c r="LCX2" s="264"/>
      <c r="LCY2" s="263"/>
      <c r="LCZ2" s="264"/>
      <c r="LDA2" s="263"/>
      <c r="LDB2" s="264"/>
      <c r="LDC2" s="263"/>
      <c r="LDD2" s="264"/>
      <c r="LDE2" s="263"/>
      <c r="LDF2" s="264"/>
      <c r="LDG2" s="263"/>
      <c r="LDH2" s="264"/>
      <c r="LDI2" s="263"/>
      <c r="LDJ2" s="264"/>
      <c r="LDK2" s="263"/>
      <c r="LDL2" s="264"/>
      <c r="LDM2" s="263"/>
      <c r="LDN2" s="264"/>
      <c r="LDO2" s="263"/>
      <c r="LDP2" s="264"/>
      <c r="LDQ2" s="263"/>
      <c r="LDR2" s="264"/>
      <c r="LDS2" s="263"/>
      <c r="LDT2" s="264"/>
      <c r="LDU2" s="263"/>
      <c r="LDV2" s="264"/>
      <c r="LDW2" s="263"/>
      <c r="LDX2" s="264"/>
      <c r="LDY2" s="263"/>
      <c r="LDZ2" s="264"/>
      <c r="LEA2" s="263"/>
      <c r="LEB2" s="264"/>
      <c r="LEC2" s="263"/>
      <c r="LED2" s="264"/>
      <c r="LEE2" s="263"/>
      <c r="LEF2" s="264"/>
      <c r="LEG2" s="263"/>
      <c r="LEH2" s="264"/>
      <c r="LEI2" s="263"/>
      <c r="LEJ2" s="264"/>
      <c r="LEK2" s="263"/>
      <c r="LEL2" s="264"/>
      <c r="LEM2" s="263"/>
      <c r="LEN2" s="264"/>
      <c r="LEO2" s="263"/>
      <c r="LEP2" s="264"/>
      <c r="LEQ2" s="263"/>
      <c r="LER2" s="264"/>
      <c r="LES2" s="263"/>
      <c r="LET2" s="264"/>
      <c r="LEU2" s="263"/>
      <c r="LEV2" s="264"/>
      <c r="LEW2" s="263"/>
      <c r="LEX2" s="264"/>
      <c r="LEY2" s="263"/>
      <c r="LEZ2" s="264"/>
      <c r="LFA2" s="263"/>
      <c r="LFB2" s="264"/>
      <c r="LFC2" s="263"/>
      <c r="LFD2" s="264"/>
      <c r="LFE2" s="263"/>
      <c r="LFF2" s="264"/>
      <c r="LFG2" s="263"/>
      <c r="LFH2" s="264"/>
      <c r="LFI2" s="263"/>
      <c r="LFJ2" s="264"/>
      <c r="LFK2" s="263"/>
      <c r="LFL2" s="264"/>
      <c r="LFM2" s="263"/>
      <c r="LFN2" s="264"/>
      <c r="LFO2" s="263"/>
      <c r="LFP2" s="264"/>
      <c r="LFQ2" s="263"/>
      <c r="LFR2" s="264"/>
      <c r="LFS2" s="263"/>
      <c r="LFT2" s="264"/>
      <c r="LFU2" s="263"/>
      <c r="LFV2" s="264"/>
      <c r="LFW2" s="263"/>
      <c r="LFX2" s="264"/>
      <c r="LFY2" s="263"/>
      <c r="LFZ2" s="264"/>
      <c r="LGA2" s="263"/>
      <c r="LGB2" s="264"/>
      <c r="LGC2" s="263"/>
      <c r="LGD2" s="264"/>
      <c r="LGE2" s="263"/>
      <c r="LGF2" s="264"/>
      <c r="LGG2" s="263"/>
      <c r="LGH2" s="264"/>
      <c r="LGI2" s="263"/>
      <c r="LGJ2" s="264"/>
      <c r="LGK2" s="263"/>
      <c r="LGL2" s="264"/>
      <c r="LGM2" s="263"/>
      <c r="LGN2" s="264"/>
      <c r="LGO2" s="263"/>
      <c r="LGP2" s="264"/>
      <c r="LGQ2" s="263"/>
      <c r="LGR2" s="264"/>
      <c r="LGS2" s="263"/>
      <c r="LGT2" s="264"/>
      <c r="LGU2" s="263"/>
      <c r="LGV2" s="264"/>
      <c r="LGW2" s="263"/>
      <c r="LGX2" s="264"/>
      <c r="LGY2" s="263"/>
      <c r="LGZ2" s="264"/>
      <c r="LHA2" s="263"/>
      <c r="LHB2" s="264"/>
      <c r="LHC2" s="263"/>
      <c r="LHD2" s="264"/>
      <c r="LHE2" s="263"/>
      <c r="LHF2" s="264"/>
      <c r="LHG2" s="263"/>
      <c r="LHH2" s="264"/>
      <c r="LHI2" s="263"/>
      <c r="LHJ2" s="264"/>
      <c r="LHK2" s="263"/>
      <c r="LHL2" s="264"/>
      <c r="LHM2" s="263"/>
      <c r="LHN2" s="264"/>
      <c r="LHO2" s="263"/>
      <c r="LHP2" s="264"/>
      <c r="LHQ2" s="263"/>
      <c r="LHR2" s="264"/>
      <c r="LHS2" s="263"/>
      <c r="LHT2" s="264"/>
      <c r="LHU2" s="263"/>
      <c r="LHV2" s="264"/>
      <c r="LHW2" s="263"/>
      <c r="LHX2" s="264"/>
      <c r="LHY2" s="263"/>
      <c r="LHZ2" s="264"/>
      <c r="LIA2" s="263"/>
      <c r="LIB2" s="264"/>
      <c r="LIC2" s="263"/>
      <c r="LID2" s="264"/>
      <c r="LIE2" s="263"/>
      <c r="LIF2" s="264"/>
      <c r="LIG2" s="263"/>
      <c r="LIH2" s="264"/>
      <c r="LII2" s="263"/>
      <c r="LIJ2" s="264"/>
      <c r="LIK2" s="263"/>
      <c r="LIL2" s="264"/>
      <c r="LIM2" s="263"/>
      <c r="LIN2" s="264"/>
      <c r="LIO2" s="263"/>
      <c r="LIP2" s="264"/>
      <c r="LIQ2" s="263"/>
      <c r="LIR2" s="264"/>
      <c r="LIS2" s="263"/>
      <c r="LIT2" s="264"/>
      <c r="LIU2" s="263"/>
      <c r="LIV2" s="264"/>
      <c r="LIW2" s="263"/>
      <c r="LIX2" s="264"/>
      <c r="LIY2" s="263"/>
      <c r="LIZ2" s="264"/>
      <c r="LJA2" s="263"/>
      <c r="LJB2" s="264"/>
      <c r="LJC2" s="263"/>
      <c r="LJD2" s="264"/>
      <c r="LJE2" s="263"/>
      <c r="LJF2" s="264"/>
      <c r="LJG2" s="263"/>
      <c r="LJH2" s="264"/>
      <c r="LJI2" s="263"/>
      <c r="LJJ2" s="264"/>
      <c r="LJK2" s="263"/>
      <c r="LJL2" s="264"/>
      <c r="LJM2" s="263"/>
      <c r="LJN2" s="264"/>
      <c r="LJO2" s="263"/>
      <c r="LJP2" s="264"/>
      <c r="LJQ2" s="263"/>
      <c r="LJR2" s="264"/>
      <c r="LJS2" s="263"/>
      <c r="LJT2" s="264"/>
      <c r="LJU2" s="263"/>
      <c r="LJV2" s="264"/>
      <c r="LJW2" s="263"/>
      <c r="LJX2" s="264"/>
      <c r="LJY2" s="263"/>
      <c r="LJZ2" s="264"/>
      <c r="LKA2" s="263"/>
      <c r="LKB2" s="264"/>
      <c r="LKC2" s="263"/>
      <c r="LKD2" s="264"/>
      <c r="LKE2" s="263"/>
      <c r="LKF2" s="264"/>
      <c r="LKG2" s="263"/>
      <c r="LKH2" s="264"/>
      <c r="LKI2" s="263"/>
      <c r="LKJ2" s="264"/>
      <c r="LKK2" s="263"/>
      <c r="LKL2" s="264"/>
      <c r="LKM2" s="263"/>
      <c r="LKN2" s="264"/>
      <c r="LKO2" s="263"/>
      <c r="LKP2" s="264"/>
      <c r="LKQ2" s="263"/>
      <c r="LKR2" s="264"/>
      <c r="LKS2" s="263"/>
      <c r="LKT2" s="264"/>
      <c r="LKU2" s="263"/>
      <c r="LKV2" s="264"/>
      <c r="LKW2" s="263"/>
      <c r="LKX2" s="264"/>
      <c r="LKY2" s="263"/>
      <c r="LKZ2" s="264"/>
      <c r="LLA2" s="263"/>
      <c r="LLB2" s="264"/>
      <c r="LLC2" s="263"/>
      <c r="LLD2" s="264"/>
      <c r="LLE2" s="263"/>
      <c r="LLF2" s="264"/>
      <c r="LLG2" s="263"/>
      <c r="LLH2" s="264"/>
      <c r="LLI2" s="263"/>
      <c r="LLJ2" s="264"/>
      <c r="LLK2" s="263"/>
      <c r="LLL2" s="264"/>
      <c r="LLM2" s="263"/>
      <c r="LLN2" s="264"/>
      <c r="LLO2" s="263"/>
      <c r="LLP2" s="264"/>
      <c r="LLQ2" s="263"/>
      <c r="LLR2" s="264"/>
      <c r="LLS2" s="263"/>
      <c r="LLT2" s="264"/>
      <c r="LLU2" s="263"/>
      <c r="LLV2" s="264"/>
      <c r="LLW2" s="263"/>
      <c r="LLX2" s="264"/>
      <c r="LLY2" s="263"/>
      <c r="LLZ2" s="264"/>
      <c r="LMA2" s="263"/>
      <c r="LMB2" s="264"/>
      <c r="LMC2" s="263"/>
      <c r="LMD2" s="264"/>
      <c r="LME2" s="263"/>
      <c r="LMF2" s="264"/>
      <c r="LMG2" s="263"/>
      <c r="LMH2" s="264"/>
      <c r="LMI2" s="263"/>
      <c r="LMJ2" s="264"/>
      <c r="LMK2" s="263"/>
      <c r="LML2" s="264"/>
      <c r="LMM2" s="263"/>
      <c r="LMN2" s="264"/>
      <c r="LMO2" s="263"/>
      <c r="LMP2" s="264"/>
      <c r="LMQ2" s="263"/>
      <c r="LMR2" s="264"/>
      <c r="LMS2" s="263"/>
      <c r="LMT2" s="264"/>
      <c r="LMU2" s="263"/>
      <c r="LMV2" s="264"/>
      <c r="LMW2" s="263"/>
      <c r="LMX2" s="264"/>
      <c r="LMY2" s="263"/>
      <c r="LMZ2" s="264"/>
      <c r="LNA2" s="263"/>
      <c r="LNB2" s="264"/>
      <c r="LNC2" s="263"/>
      <c r="LND2" s="264"/>
      <c r="LNE2" s="263"/>
      <c r="LNF2" s="264"/>
      <c r="LNG2" s="263"/>
      <c r="LNH2" s="264"/>
      <c r="LNI2" s="263"/>
      <c r="LNJ2" s="264"/>
      <c r="LNK2" s="263"/>
      <c r="LNL2" s="264"/>
      <c r="LNM2" s="263"/>
      <c r="LNN2" s="264"/>
      <c r="LNO2" s="263"/>
      <c r="LNP2" s="264"/>
      <c r="LNQ2" s="263"/>
      <c r="LNR2" s="264"/>
      <c r="LNS2" s="263"/>
      <c r="LNT2" s="264"/>
      <c r="LNU2" s="263"/>
      <c r="LNV2" s="264"/>
      <c r="LNW2" s="263"/>
      <c r="LNX2" s="264"/>
      <c r="LNY2" s="263"/>
      <c r="LNZ2" s="264"/>
      <c r="LOA2" s="263"/>
      <c r="LOB2" s="264"/>
      <c r="LOC2" s="263"/>
      <c r="LOD2" s="264"/>
      <c r="LOE2" s="263"/>
      <c r="LOF2" s="264"/>
      <c r="LOG2" s="263"/>
      <c r="LOH2" s="264"/>
      <c r="LOI2" s="263"/>
      <c r="LOJ2" s="264"/>
      <c r="LOK2" s="263"/>
      <c r="LOL2" s="264"/>
      <c r="LOM2" s="263"/>
      <c r="LON2" s="264"/>
      <c r="LOO2" s="263"/>
      <c r="LOP2" s="264"/>
      <c r="LOQ2" s="263"/>
      <c r="LOR2" s="264"/>
      <c r="LOS2" s="263"/>
      <c r="LOT2" s="264"/>
      <c r="LOU2" s="263"/>
      <c r="LOV2" s="264"/>
      <c r="LOW2" s="263"/>
      <c r="LOX2" s="264"/>
      <c r="LOY2" s="263"/>
      <c r="LOZ2" s="264"/>
      <c r="LPA2" s="263"/>
      <c r="LPB2" s="264"/>
      <c r="LPC2" s="263"/>
      <c r="LPD2" s="264"/>
      <c r="LPE2" s="263"/>
      <c r="LPF2" s="264"/>
      <c r="LPG2" s="263"/>
      <c r="LPH2" s="264"/>
      <c r="LPI2" s="263"/>
      <c r="LPJ2" s="264"/>
      <c r="LPK2" s="263"/>
      <c r="LPL2" s="264"/>
      <c r="LPM2" s="263"/>
      <c r="LPN2" s="264"/>
      <c r="LPO2" s="263"/>
      <c r="LPP2" s="264"/>
      <c r="LPQ2" s="263"/>
      <c r="LPR2" s="264"/>
      <c r="LPS2" s="263"/>
      <c r="LPT2" s="264"/>
      <c r="LPU2" s="263"/>
      <c r="LPV2" s="264"/>
      <c r="LPW2" s="263"/>
      <c r="LPX2" s="264"/>
      <c r="LPY2" s="263"/>
      <c r="LPZ2" s="264"/>
      <c r="LQA2" s="263"/>
      <c r="LQB2" s="264"/>
      <c r="LQC2" s="263"/>
      <c r="LQD2" s="264"/>
      <c r="LQE2" s="263"/>
      <c r="LQF2" s="264"/>
      <c r="LQG2" s="263"/>
      <c r="LQH2" s="264"/>
      <c r="LQI2" s="263"/>
      <c r="LQJ2" s="264"/>
      <c r="LQK2" s="263"/>
      <c r="LQL2" s="264"/>
      <c r="LQM2" s="263"/>
      <c r="LQN2" s="264"/>
      <c r="LQO2" s="263"/>
      <c r="LQP2" s="264"/>
      <c r="LQQ2" s="263"/>
      <c r="LQR2" s="264"/>
      <c r="LQS2" s="263"/>
      <c r="LQT2" s="264"/>
      <c r="LQU2" s="263"/>
      <c r="LQV2" s="264"/>
      <c r="LQW2" s="263"/>
      <c r="LQX2" s="264"/>
      <c r="LQY2" s="263"/>
      <c r="LQZ2" s="264"/>
      <c r="LRA2" s="263"/>
      <c r="LRB2" s="264"/>
      <c r="LRC2" s="263"/>
      <c r="LRD2" s="264"/>
      <c r="LRE2" s="263"/>
      <c r="LRF2" s="264"/>
      <c r="LRG2" s="263"/>
      <c r="LRH2" s="264"/>
      <c r="LRI2" s="263"/>
      <c r="LRJ2" s="264"/>
      <c r="LRK2" s="263"/>
      <c r="LRL2" s="264"/>
      <c r="LRM2" s="263"/>
      <c r="LRN2" s="264"/>
      <c r="LRO2" s="263"/>
      <c r="LRP2" s="264"/>
      <c r="LRQ2" s="263"/>
      <c r="LRR2" s="264"/>
      <c r="LRS2" s="263"/>
      <c r="LRT2" s="264"/>
      <c r="LRU2" s="263"/>
      <c r="LRV2" s="264"/>
      <c r="LRW2" s="263"/>
      <c r="LRX2" s="264"/>
      <c r="LRY2" s="263"/>
      <c r="LRZ2" s="264"/>
      <c r="LSA2" s="263"/>
      <c r="LSB2" s="264"/>
      <c r="LSC2" s="263"/>
      <c r="LSD2" s="264"/>
      <c r="LSE2" s="263"/>
      <c r="LSF2" s="264"/>
      <c r="LSG2" s="263"/>
      <c r="LSH2" s="264"/>
      <c r="LSI2" s="263"/>
      <c r="LSJ2" s="264"/>
      <c r="LSK2" s="263"/>
      <c r="LSL2" s="264"/>
      <c r="LSM2" s="263"/>
      <c r="LSN2" s="264"/>
      <c r="LSO2" s="263"/>
      <c r="LSP2" s="264"/>
      <c r="LSQ2" s="263"/>
      <c r="LSR2" s="264"/>
      <c r="LSS2" s="263"/>
      <c r="LST2" s="264"/>
      <c r="LSU2" s="263"/>
      <c r="LSV2" s="264"/>
      <c r="LSW2" s="263"/>
      <c r="LSX2" s="264"/>
      <c r="LSY2" s="263"/>
      <c r="LSZ2" s="264"/>
      <c r="LTA2" s="263"/>
      <c r="LTB2" s="264"/>
      <c r="LTC2" s="263"/>
      <c r="LTD2" s="264"/>
      <c r="LTE2" s="263"/>
      <c r="LTF2" s="264"/>
      <c r="LTG2" s="263"/>
      <c r="LTH2" s="264"/>
      <c r="LTI2" s="263"/>
      <c r="LTJ2" s="264"/>
      <c r="LTK2" s="263"/>
      <c r="LTL2" s="264"/>
      <c r="LTM2" s="263"/>
      <c r="LTN2" s="264"/>
      <c r="LTO2" s="263"/>
      <c r="LTP2" s="264"/>
      <c r="LTQ2" s="263"/>
      <c r="LTR2" s="264"/>
      <c r="LTS2" s="263"/>
      <c r="LTT2" s="264"/>
      <c r="LTU2" s="263"/>
      <c r="LTV2" s="264"/>
      <c r="LTW2" s="263"/>
      <c r="LTX2" s="264"/>
      <c r="LTY2" s="263"/>
      <c r="LTZ2" s="264"/>
      <c r="LUA2" s="263"/>
      <c r="LUB2" s="264"/>
      <c r="LUC2" s="263"/>
      <c r="LUD2" s="264"/>
      <c r="LUE2" s="263"/>
      <c r="LUF2" s="264"/>
      <c r="LUG2" s="263"/>
      <c r="LUH2" s="264"/>
      <c r="LUI2" s="263"/>
      <c r="LUJ2" s="264"/>
      <c r="LUK2" s="263"/>
      <c r="LUL2" s="264"/>
      <c r="LUM2" s="263"/>
      <c r="LUN2" s="264"/>
      <c r="LUO2" s="263"/>
      <c r="LUP2" s="264"/>
      <c r="LUQ2" s="263"/>
      <c r="LUR2" s="264"/>
      <c r="LUS2" s="263"/>
      <c r="LUT2" s="264"/>
      <c r="LUU2" s="263"/>
      <c r="LUV2" s="264"/>
      <c r="LUW2" s="263"/>
      <c r="LUX2" s="264"/>
      <c r="LUY2" s="263"/>
      <c r="LUZ2" s="264"/>
      <c r="LVA2" s="263"/>
      <c r="LVB2" s="264"/>
      <c r="LVC2" s="263"/>
      <c r="LVD2" s="264"/>
      <c r="LVE2" s="263"/>
      <c r="LVF2" s="264"/>
      <c r="LVG2" s="263"/>
      <c r="LVH2" s="264"/>
      <c r="LVI2" s="263"/>
      <c r="LVJ2" s="264"/>
      <c r="LVK2" s="263"/>
      <c r="LVL2" s="264"/>
      <c r="LVM2" s="263"/>
      <c r="LVN2" s="264"/>
      <c r="LVO2" s="263"/>
      <c r="LVP2" s="264"/>
      <c r="LVQ2" s="263"/>
      <c r="LVR2" s="264"/>
      <c r="LVS2" s="263"/>
      <c r="LVT2" s="264"/>
      <c r="LVU2" s="263"/>
      <c r="LVV2" s="264"/>
      <c r="LVW2" s="263"/>
      <c r="LVX2" s="264"/>
      <c r="LVY2" s="263"/>
      <c r="LVZ2" s="264"/>
      <c r="LWA2" s="263"/>
      <c r="LWB2" s="264"/>
      <c r="LWC2" s="263"/>
      <c r="LWD2" s="264"/>
      <c r="LWE2" s="263"/>
      <c r="LWF2" s="264"/>
      <c r="LWG2" s="263"/>
      <c r="LWH2" s="264"/>
      <c r="LWI2" s="263"/>
      <c r="LWJ2" s="264"/>
      <c r="LWK2" s="263"/>
      <c r="LWL2" s="264"/>
      <c r="LWM2" s="263"/>
      <c r="LWN2" s="264"/>
      <c r="LWO2" s="263"/>
      <c r="LWP2" s="264"/>
      <c r="LWQ2" s="263"/>
      <c r="LWR2" s="264"/>
      <c r="LWS2" s="263"/>
      <c r="LWT2" s="264"/>
      <c r="LWU2" s="263"/>
      <c r="LWV2" s="264"/>
      <c r="LWW2" s="263"/>
      <c r="LWX2" s="264"/>
      <c r="LWY2" s="263"/>
      <c r="LWZ2" s="264"/>
      <c r="LXA2" s="263"/>
      <c r="LXB2" s="264"/>
      <c r="LXC2" s="263"/>
      <c r="LXD2" s="264"/>
      <c r="LXE2" s="263"/>
      <c r="LXF2" s="264"/>
      <c r="LXG2" s="263"/>
      <c r="LXH2" s="264"/>
      <c r="LXI2" s="263"/>
      <c r="LXJ2" s="264"/>
      <c r="LXK2" s="263"/>
      <c r="LXL2" s="264"/>
      <c r="LXM2" s="263"/>
      <c r="LXN2" s="264"/>
      <c r="LXO2" s="263"/>
      <c r="LXP2" s="264"/>
      <c r="LXQ2" s="263"/>
      <c r="LXR2" s="264"/>
      <c r="LXS2" s="263"/>
      <c r="LXT2" s="264"/>
      <c r="LXU2" s="263"/>
      <c r="LXV2" s="264"/>
      <c r="LXW2" s="263"/>
      <c r="LXX2" s="264"/>
      <c r="LXY2" s="263"/>
      <c r="LXZ2" s="264"/>
      <c r="LYA2" s="263"/>
      <c r="LYB2" s="264"/>
      <c r="LYC2" s="263"/>
      <c r="LYD2" s="264"/>
      <c r="LYE2" s="263"/>
      <c r="LYF2" s="264"/>
      <c r="LYG2" s="263"/>
      <c r="LYH2" s="264"/>
      <c r="LYI2" s="263"/>
      <c r="LYJ2" s="264"/>
      <c r="LYK2" s="263"/>
      <c r="LYL2" s="264"/>
      <c r="LYM2" s="263"/>
      <c r="LYN2" s="264"/>
      <c r="LYO2" s="263"/>
      <c r="LYP2" s="264"/>
      <c r="LYQ2" s="263"/>
      <c r="LYR2" s="264"/>
      <c r="LYS2" s="263"/>
      <c r="LYT2" s="264"/>
      <c r="LYU2" s="263"/>
      <c r="LYV2" s="264"/>
      <c r="LYW2" s="263"/>
      <c r="LYX2" s="264"/>
      <c r="LYY2" s="263"/>
      <c r="LYZ2" s="264"/>
      <c r="LZA2" s="263"/>
      <c r="LZB2" s="264"/>
      <c r="LZC2" s="263"/>
      <c r="LZD2" s="264"/>
      <c r="LZE2" s="263"/>
      <c r="LZF2" s="264"/>
      <c r="LZG2" s="263"/>
      <c r="LZH2" s="264"/>
      <c r="LZI2" s="263"/>
      <c r="LZJ2" s="264"/>
      <c r="LZK2" s="263"/>
      <c r="LZL2" s="264"/>
      <c r="LZM2" s="263"/>
      <c r="LZN2" s="264"/>
      <c r="LZO2" s="263"/>
      <c r="LZP2" s="264"/>
      <c r="LZQ2" s="263"/>
      <c r="LZR2" s="264"/>
      <c r="LZS2" s="263"/>
      <c r="LZT2" s="264"/>
      <c r="LZU2" s="263"/>
      <c r="LZV2" s="264"/>
      <c r="LZW2" s="263"/>
      <c r="LZX2" s="264"/>
      <c r="LZY2" s="263"/>
      <c r="LZZ2" s="264"/>
      <c r="MAA2" s="263"/>
      <c r="MAB2" s="264"/>
      <c r="MAC2" s="263"/>
      <c r="MAD2" s="264"/>
      <c r="MAE2" s="263"/>
      <c r="MAF2" s="264"/>
      <c r="MAG2" s="263"/>
      <c r="MAH2" s="264"/>
      <c r="MAI2" s="263"/>
      <c r="MAJ2" s="264"/>
      <c r="MAK2" s="263"/>
      <c r="MAL2" s="264"/>
      <c r="MAM2" s="263"/>
      <c r="MAN2" s="264"/>
      <c r="MAO2" s="263"/>
      <c r="MAP2" s="264"/>
      <c r="MAQ2" s="263"/>
      <c r="MAR2" s="264"/>
      <c r="MAS2" s="263"/>
      <c r="MAT2" s="264"/>
      <c r="MAU2" s="263"/>
      <c r="MAV2" s="264"/>
      <c r="MAW2" s="263"/>
      <c r="MAX2" s="264"/>
      <c r="MAY2" s="263"/>
      <c r="MAZ2" s="264"/>
      <c r="MBA2" s="263"/>
      <c r="MBB2" s="264"/>
      <c r="MBC2" s="263"/>
      <c r="MBD2" s="264"/>
      <c r="MBE2" s="263"/>
      <c r="MBF2" s="264"/>
      <c r="MBG2" s="263"/>
      <c r="MBH2" s="264"/>
      <c r="MBI2" s="263"/>
      <c r="MBJ2" s="264"/>
      <c r="MBK2" s="263"/>
      <c r="MBL2" s="264"/>
      <c r="MBM2" s="263"/>
      <c r="MBN2" s="264"/>
      <c r="MBO2" s="263"/>
      <c r="MBP2" s="264"/>
      <c r="MBQ2" s="263"/>
      <c r="MBR2" s="264"/>
      <c r="MBS2" s="263"/>
      <c r="MBT2" s="264"/>
      <c r="MBU2" s="263"/>
      <c r="MBV2" s="264"/>
      <c r="MBW2" s="263"/>
      <c r="MBX2" s="264"/>
      <c r="MBY2" s="263"/>
      <c r="MBZ2" s="264"/>
      <c r="MCA2" s="263"/>
      <c r="MCB2" s="264"/>
      <c r="MCC2" s="263"/>
      <c r="MCD2" s="264"/>
      <c r="MCE2" s="263"/>
      <c r="MCF2" s="264"/>
      <c r="MCG2" s="263"/>
      <c r="MCH2" s="264"/>
      <c r="MCI2" s="263"/>
      <c r="MCJ2" s="264"/>
      <c r="MCK2" s="263"/>
      <c r="MCL2" s="264"/>
      <c r="MCM2" s="263"/>
      <c r="MCN2" s="264"/>
      <c r="MCO2" s="263"/>
      <c r="MCP2" s="264"/>
      <c r="MCQ2" s="263"/>
      <c r="MCR2" s="264"/>
      <c r="MCS2" s="263"/>
      <c r="MCT2" s="264"/>
      <c r="MCU2" s="263"/>
      <c r="MCV2" s="264"/>
      <c r="MCW2" s="263"/>
      <c r="MCX2" s="264"/>
      <c r="MCY2" s="263"/>
      <c r="MCZ2" s="264"/>
      <c r="MDA2" s="263"/>
      <c r="MDB2" s="264"/>
      <c r="MDC2" s="263"/>
      <c r="MDD2" s="264"/>
      <c r="MDE2" s="263"/>
      <c r="MDF2" s="264"/>
      <c r="MDG2" s="263"/>
      <c r="MDH2" s="264"/>
      <c r="MDI2" s="263"/>
      <c r="MDJ2" s="264"/>
      <c r="MDK2" s="263"/>
      <c r="MDL2" s="264"/>
      <c r="MDM2" s="263"/>
      <c r="MDN2" s="264"/>
      <c r="MDO2" s="263"/>
      <c r="MDP2" s="264"/>
      <c r="MDQ2" s="263"/>
      <c r="MDR2" s="264"/>
      <c r="MDS2" s="263"/>
      <c r="MDT2" s="264"/>
      <c r="MDU2" s="263"/>
      <c r="MDV2" s="264"/>
      <c r="MDW2" s="263"/>
      <c r="MDX2" s="264"/>
      <c r="MDY2" s="263"/>
      <c r="MDZ2" s="264"/>
      <c r="MEA2" s="263"/>
      <c r="MEB2" s="264"/>
      <c r="MEC2" s="263"/>
      <c r="MED2" s="264"/>
      <c r="MEE2" s="263"/>
      <c r="MEF2" s="264"/>
      <c r="MEG2" s="263"/>
      <c r="MEH2" s="264"/>
      <c r="MEI2" s="263"/>
      <c r="MEJ2" s="264"/>
      <c r="MEK2" s="263"/>
      <c r="MEL2" s="264"/>
      <c r="MEM2" s="263"/>
      <c r="MEN2" s="264"/>
      <c r="MEO2" s="263"/>
      <c r="MEP2" s="264"/>
      <c r="MEQ2" s="263"/>
      <c r="MER2" s="264"/>
      <c r="MES2" s="263"/>
      <c r="MET2" s="264"/>
      <c r="MEU2" s="263"/>
      <c r="MEV2" s="264"/>
      <c r="MEW2" s="263"/>
      <c r="MEX2" s="264"/>
      <c r="MEY2" s="263"/>
      <c r="MEZ2" s="264"/>
      <c r="MFA2" s="263"/>
      <c r="MFB2" s="264"/>
      <c r="MFC2" s="263"/>
      <c r="MFD2" s="264"/>
      <c r="MFE2" s="263"/>
      <c r="MFF2" s="264"/>
      <c r="MFG2" s="263"/>
      <c r="MFH2" s="264"/>
      <c r="MFI2" s="263"/>
      <c r="MFJ2" s="264"/>
      <c r="MFK2" s="263"/>
      <c r="MFL2" s="264"/>
      <c r="MFM2" s="263"/>
      <c r="MFN2" s="264"/>
      <c r="MFO2" s="263"/>
      <c r="MFP2" s="264"/>
      <c r="MFQ2" s="263"/>
      <c r="MFR2" s="264"/>
      <c r="MFS2" s="263"/>
      <c r="MFT2" s="264"/>
      <c r="MFU2" s="263"/>
      <c r="MFV2" s="264"/>
      <c r="MFW2" s="263"/>
      <c r="MFX2" s="264"/>
      <c r="MFY2" s="263"/>
      <c r="MFZ2" s="264"/>
      <c r="MGA2" s="263"/>
      <c r="MGB2" s="264"/>
      <c r="MGC2" s="263"/>
      <c r="MGD2" s="264"/>
      <c r="MGE2" s="263"/>
      <c r="MGF2" s="264"/>
      <c r="MGG2" s="263"/>
      <c r="MGH2" s="264"/>
      <c r="MGI2" s="263"/>
      <c r="MGJ2" s="264"/>
      <c r="MGK2" s="263"/>
      <c r="MGL2" s="264"/>
      <c r="MGM2" s="263"/>
      <c r="MGN2" s="264"/>
      <c r="MGO2" s="263"/>
      <c r="MGP2" s="264"/>
      <c r="MGQ2" s="263"/>
      <c r="MGR2" s="264"/>
      <c r="MGS2" s="263"/>
      <c r="MGT2" s="264"/>
      <c r="MGU2" s="263"/>
      <c r="MGV2" s="264"/>
      <c r="MGW2" s="263"/>
      <c r="MGX2" s="264"/>
      <c r="MGY2" s="263"/>
      <c r="MGZ2" s="264"/>
      <c r="MHA2" s="263"/>
      <c r="MHB2" s="264"/>
      <c r="MHC2" s="263"/>
      <c r="MHD2" s="264"/>
      <c r="MHE2" s="263"/>
      <c r="MHF2" s="264"/>
      <c r="MHG2" s="263"/>
      <c r="MHH2" s="264"/>
      <c r="MHI2" s="263"/>
      <c r="MHJ2" s="264"/>
      <c r="MHK2" s="263"/>
      <c r="MHL2" s="264"/>
      <c r="MHM2" s="263"/>
      <c r="MHN2" s="264"/>
      <c r="MHO2" s="263"/>
      <c r="MHP2" s="264"/>
      <c r="MHQ2" s="263"/>
      <c r="MHR2" s="264"/>
      <c r="MHS2" s="263"/>
      <c r="MHT2" s="264"/>
      <c r="MHU2" s="263"/>
      <c r="MHV2" s="264"/>
      <c r="MHW2" s="263"/>
      <c r="MHX2" s="264"/>
      <c r="MHY2" s="263"/>
      <c r="MHZ2" s="264"/>
      <c r="MIA2" s="263"/>
      <c r="MIB2" s="264"/>
      <c r="MIC2" s="263"/>
      <c r="MID2" s="264"/>
      <c r="MIE2" s="263"/>
      <c r="MIF2" s="264"/>
      <c r="MIG2" s="263"/>
      <c r="MIH2" s="264"/>
      <c r="MII2" s="263"/>
      <c r="MIJ2" s="264"/>
      <c r="MIK2" s="263"/>
      <c r="MIL2" s="264"/>
      <c r="MIM2" s="263"/>
      <c r="MIN2" s="264"/>
      <c r="MIO2" s="263"/>
      <c r="MIP2" s="264"/>
      <c r="MIQ2" s="263"/>
      <c r="MIR2" s="264"/>
      <c r="MIS2" s="263"/>
      <c r="MIT2" s="264"/>
      <c r="MIU2" s="263"/>
      <c r="MIV2" s="264"/>
      <c r="MIW2" s="263"/>
      <c r="MIX2" s="264"/>
      <c r="MIY2" s="263"/>
      <c r="MIZ2" s="264"/>
      <c r="MJA2" s="263"/>
      <c r="MJB2" s="264"/>
      <c r="MJC2" s="263"/>
      <c r="MJD2" s="264"/>
      <c r="MJE2" s="263"/>
      <c r="MJF2" s="264"/>
      <c r="MJG2" s="263"/>
      <c r="MJH2" s="264"/>
      <c r="MJI2" s="263"/>
      <c r="MJJ2" s="264"/>
      <c r="MJK2" s="263"/>
      <c r="MJL2" s="264"/>
      <c r="MJM2" s="263"/>
      <c r="MJN2" s="264"/>
      <c r="MJO2" s="263"/>
      <c r="MJP2" s="264"/>
      <c r="MJQ2" s="263"/>
      <c r="MJR2" s="264"/>
      <c r="MJS2" s="263"/>
      <c r="MJT2" s="264"/>
      <c r="MJU2" s="263"/>
      <c r="MJV2" s="264"/>
      <c r="MJW2" s="263"/>
      <c r="MJX2" s="264"/>
      <c r="MJY2" s="263"/>
      <c r="MJZ2" s="264"/>
      <c r="MKA2" s="263"/>
      <c r="MKB2" s="264"/>
      <c r="MKC2" s="263"/>
      <c r="MKD2" s="264"/>
      <c r="MKE2" s="263"/>
      <c r="MKF2" s="264"/>
      <c r="MKG2" s="263"/>
      <c r="MKH2" s="264"/>
      <c r="MKI2" s="263"/>
      <c r="MKJ2" s="264"/>
      <c r="MKK2" s="263"/>
      <c r="MKL2" s="264"/>
      <c r="MKM2" s="263"/>
      <c r="MKN2" s="264"/>
      <c r="MKO2" s="263"/>
      <c r="MKP2" s="264"/>
      <c r="MKQ2" s="263"/>
      <c r="MKR2" s="264"/>
      <c r="MKS2" s="263"/>
      <c r="MKT2" s="264"/>
      <c r="MKU2" s="263"/>
      <c r="MKV2" s="264"/>
      <c r="MKW2" s="263"/>
      <c r="MKX2" s="264"/>
      <c r="MKY2" s="263"/>
      <c r="MKZ2" s="264"/>
      <c r="MLA2" s="263"/>
      <c r="MLB2" s="264"/>
      <c r="MLC2" s="263"/>
      <c r="MLD2" s="264"/>
      <c r="MLE2" s="263"/>
      <c r="MLF2" s="264"/>
      <c r="MLG2" s="263"/>
      <c r="MLH2" s="264"/>
      <c r="MLI2" s="263"/>
      <c r="MLJ2" s="264"/>
      <c r="MLK2" s="263"/>
      <c r="MLL2" s="264"/>
      <c r="MLM2" s="263"/>
      <c r="MLN2" s="264"/>
      <c r="MLO2" s="263"/>
      <c r="MLP2" s="264"/>
      <c r="MLQ2" s="263"/>
      <c r="MLR2" s="264"/>
      <c r="MLS2" s="263"/>
      <c r="MLT2" s="264"/>
      <c r="MLU2" s="263"/>
      <c r="MLV2" s="264"/>
      <c r="MLW2" s="263"/>
      <c r="MLX2" s="264"/>
      <c r="MLY2" s="263"/>
      <c r="MLZ2" s="264"/>
      <c r="MMA2" s="263"/>
      <c r="MMB2" s="264"/>
      <c r="MMC2" s="263"/>
      <c r="MMD2" s="264"/>
      <c r="MME2" s="263"/>
      <c r="MMF2" s="264"/>
      <c r="MMG2" s="263"/>
      <c r="MMH2" s="264"/>
      <c r="MMI2" s="263"/>
      <c r="MMJ2" s="264"/>
      <c r="MMK2" s="263"/>
      <c r="MML2" s="264"/>
      <c r="MMM2" s="263"/>
      <c r="MMN2" s="264"/>
      <c r="MMO2" s="263"/>
      <c r="MMP2" s="264"/>
      <c r="MMQ2" s="263"/>
      <c r="MMR2" s="264"/>
      <c r="MMS2" s="263"/>
      <c r="MMT2" s="264"/>
      <c r="MMU2" s="263"/>
      <c r="MMV2" s="264"/>
      <c r="MMW2" s="263"/>
      <c r="MMX2" s="264"/>
      <c r="MMY2" s="263"/>
      <c r="MMZ2" s="264"/>
      <c r="MNA2" s="263"/>
      <c r="MNB2" s="264"/>
      <c r="MNC2" s="263"/>
      <c r="MND2" s="264"/>
      <c r="MNE2" s="263"/>
      <c r="MNF2" s="264"/>
      <c r="MNG2" s="263"/>
      <c r="MNH2" s="264"/>
      <c r="MNI2" s="263"/>
      <c r="MNJ2" s="264"/>
      <c r="MNK2" s="263"/>
      <c r="MNL2" s="264"/>
      <c r="MNM2" s="263"/>
      <c r="MNN2" s="264"/>
      <c r="MNO2" s="263"/>
      <c r="MNP2" s="264"/>
      <c r="MNQ2" s="263"/>
      <c r="MNR2" s="264"/>
      <c r="MNS2" s="263"/>
      <c r="MNT2" s="264"/>
      <c r="MNU2" s="263"/>
      <c r="MNV2" s="264"/>
      <c r="MNW2" s="263"/>
      <c r="MNX2" s="264"/>
      <c r="MNY2" s="263"/>
      <c r="MNZ2" s="264"/>
      <c r="MOA2" s="263"/>
      <c r="MOB2" s="264"/>
      <c r="MOC2" s="263"/>
      <c r="MOD2" s="264"/>
      <c r="MOE2" s="263"/>
      <c r="MOF2" s="264"/>
      <c r="MOG2" s="263"/>
      <c r="MOH2" s="264"/>
      <c r="MOI2" s="263"/>
      <c r="MOJ2" s="264"/>
      <c r="MOK2" s="263"/>
      <c r="MOL2" s="264"/>
      <c r="MOM2" s="263"/>
      <c r="MON2" s="264"/>
      <c r="MOO2" s="263"/>
      <c r="MOP2" s="264"/>
      <c r="MOQ2" s="263"/>
      <c r="MOR2" s="264"/>
      <c r="MOS2" s="263"/>
      <c r="MOT2" s="264"/>
      <c r="MOU2" s="263"/>
      <c r="MOV2" s="264"/>
      <c r="MOW2" s="263"/>
      <c r="MOX2" s="264"/>
      <c r="MOY2" s="263"/>
      <c r="MOZ2" s="264"/>
      <c r="MPA2" s="263"/>
      <c r="MPB2" s="264"/>
      <c r="MPC2" s="263"/>
      <c r="MPD2" s="264"/>
      <c r="MPE2" s="263"/>
      <c r="MPF2" s="264"/>
      <c r="MPG2" s="263"/>
      <c r="MPH2" s="264"/>
      <c r="MPI2" s="263"/>
      <c r="MPJ2" s="264"/>
      <c r="MPK2" s="263"/>
      <c r="MPL2" s="264"/>
      <c r="MPM2" s="263"/>
      <c r="MPN2" s="264"/>
      <c r="MPO2" s="263"/>
      <c r="MPP2" s="264"/>
      <c r="MPQ2" s="263"/>
      <c r="MPR2" s="264"/>
      <c r="MPS2" s="263"/>
      <c r="MPT2" s="264"/>
      <c r="MPU2" s="263"/>
      <c r="MPV2" s="264"/>
      <c r="MPW2" s="263"/>
      <c r="MPX2" s="264"/>
      <c r="MPY2" s="263"/>
      <c r="MPZ2" s="264"/>
      <c r="MQA2" s="263"/>
      <c r="MQB2" s="264"/>
      <c r="MQC2" s="263"/>
      <c r="MQD2" s="264"/>
      <c r="MQE2" s="263"/>
      <c r="MQF2" s="264"/>
      <c r="MQG2" s="263"/>
      <c r="MQH2" s="264"/>
      <c r="MQI2" s="263"/>
      <c r="MQJ2" s="264"/>
      <c r="MQK2" s="263"/>
      <c r="MQL2" s="264"/>
      <c r="MQM2" s="263"/>
      <c r="MQN2" s="264"/>
      <c r="MQO2" s="263"/>
      <c r="MQP2" s="264"/>
      <c r="MQQ2" s="263"/>
      <c r="MQR2" s="264"/>
      <c r="MQS2" s="263"/>
      <c r="MQT2" s="264"/>
      <c r="MQU2" s="263"/>
      <c r="MQV2" s="264"/>
      <c r="MQW2" s="263"/>
      <c r="MQX2" s="264"/>
      <c r="MQY2" s="263"/>
      <c r="MQZ2" s="264"/>
      <c r="MRA2" s="263"/>
      <c r="MRB2" s="264"/>
      <c r="MRC2" s="263"/>
      <c r="MRD2" s="264"/>
      <c r="MRE2" s="263"/>
      <c r="MRF2" s="264"/>
      <c r="MRG2" s="263"/>
      <c r="MRH2" s="264"/>
      <c r="MRI2" s="263"/>
      <c r="MRJ2" s="264"/>
      <c r="MRK2" s="263"/>
      <c r="MRL2" s="264"/>
      <c r="MRM2" s="263"/>
      <c r="MRN2" s="264"/>
      <c r="MRO2" s="263"/>
      <c r="MRP2" s="264"/>
      <c r="MRQ2" s="263"/>
      <c r="MRR2" s="264"/>
      <c r="MRS2" s="263"/>
      <c r="MRT2" s="264"/>
      <c r="MRU2" s="263"/>
      <c r="MRV2" s="264"/>
      <c r="MRW2" s="263"/>
      <c r="MRX2" s="264"/>
      <c r="MRY2" s="263"/>
      <c r="MRZ2" s="264"/>
      <c r="MSA2" s="263"/>
      <c r="MSB2" s="264"/>
      <c r="MSC2" s="263"/>
      <c r="MSD2" s="264"/>
      <c r="MSE2" s="263"/>
      <c r="MSF2" s="264"/>
      <c r="MSG2" s="263"/>
      <c r="MSH2" s="264"/>
      <c r="MSI2" s="263"/>
      <c r="MSJ2" s="264"/>
      <c r="MSK2" s="263"/>
      <c r="MSL2" s="264"/>
      <c r="MSM2" s="263"/>
      <c r="MSN2" s="264"/>
      <c r="MSO2" s="263"/>
      <c r="MSP2" s="264"/>
      <c r="MSQ2" s="263"/>
      <c r="MSR2" s="264"/>
      <c r="MSS2" s="263"/>
      <c r="MST2" s="264"/>
      <c r="MSU2" s="263"/>
      <c r="MSV2" s="264"/>
      <c r="MSW2" s="263"/>
      <c r="MSX2" s="264"/>
      <c r="MSY2" s="263"/>
      <c r="MSZ2" s="264"/>
      <c r="MTA2" s="263"/>
      <c r="MTB2" s="264"/>
      <c r="MTC2" s="263"/>
      <c r="MTD2" s="264"/>
      <c r="MTE2" s="263"/>
      <c r="MTF2" s="264"/>
      <c r="MTG2" s="263"/>
      <c r="MTH2" s="264"/>
      <c r="MTI2" s="263"/>
      <c r="MTJ2" s="264"/>
      <c r="MTK2" s="263"/>
      <c r="MTL2" s="264"/>
      <c r="MTM2" s="263"/>
      <c r="MTN2" s="264"/>
      <c r="MTO2" s="263"/>
      <c r="MTP2" s="264"/>
      <c r="MTQ2" s="263"/>
      <c r="MTR2" s="264"/>
      <c r="MTS2" s="263"/>
      <c r="MTT2" s="264"/>
      <c r="MTU2" s="263"/>
      <c r="MTV2" s="264"/>
      <c r="MTW2" s="263"/>
      <c r="MTX2" s="264"/>
      <c r="MTY2" s="263"/>
      <c r="MTZ2" s="264"/>
      <c r="MUA2" s="263"/>
      <c r="MUB2" s="264"/>
      <c r="MUC2" s="263"/>
      <c r="MUD2" s="264"/>
      <c r="MUE2" s="263"/>
      <c r="MUF2" s="264"/>
      <c r="MUG2" s="263"/>
      <c r="MUH2" s="264"/>
      <c r="MUI2" s="263"/>
      <c r="MUJ2" s="264"/>
      <c r="MUK2" s="263"/>
      <c r="MUL2" s="264"/>
      <c r="MUM2" s="263"/>
      <c r="MUN2" s="264"/>
      <c r="MUO2" s="263"/>
      <c r="MUP2" s="264"/>
      <c r="MUQ2" s="263"/>
      <c r="MUR2" s="264"/>
      <c r="MUS2" s="263"/>
      <c r="MUT2" s="264"/>
      <c r="MUU2" s="263"/>
      <c r="MUV2" s="264"/>
      <c r="MUW2" s="263"/>
      <c r="MUX2" s="264"/>
      <c r="MUY2" s="263"/>
      <c r="MUZ2" s="264"/>
      <c r="MVA2" s="263"/>
      <c r="MVB2" s="264"/>
      <c r="MVC2" s="263"/>
      <c r="MVD2" s="264"/>
      <c r="MVE2" s="263"/>
      <c r="MVF2" s="264"/>
      <c r="MVG2" s="263"/>
      <c r="MVH2" s="264"/>
      <c r="MVI2" s="263"/>
      <c r="MVJ2" s="264"/>
      <c r="MVK2" s="263"/>
      <c r="MVL2" s="264"/>
      <c r="MVM2" s="263"/>
      <c r="MVN2" s="264"/>
      <c r="MVO2" s="263"/>
      <c r="MVP2" s="264"/>
      <c r="MVQ2" s="263"/>
      <c r="MVR2" s="264"/>
      <c r="MVS2" s="263"/>
      <c r="MVT2" s="264"/>
      <c r="MVU2" s="263"/>
      <c r="MVV2" s="264"/>
      <c r="MVW2" s="263"/>
      <c r="MVX2" s="264"/>
      <c r="MVY2" s="263"/>
      <c r="MVZ2" s="264"/>
      <c r="MWA2" s="263"/>
      <c r="MWB2" s="264"/>
      <c r="MWC2" s="263"/>
      <c r="MWD2" s="264"/>
      <c r="MWE2" s="263"/>
      <c r="MWF2" s="264"/>
      <c r="MWG2" s="263"/>
      <c r="MWH2" s="264"/>
      <c r="MWI2" s="263"/>
      <c r="MWJ2" s="264"/>
      <c r="MWK2" s="263"/>
      <c r="MWL2" s="264"/>
      <c r="MWM2" s="263"/>
      <c r="MWN2" s="264"/>
      <c r="MWO2" s="263"/>
      <c r="MWP2" s="264"/>
      <c r="MWQ2" s="263"/>
      <c r="MWR2" s="264"/>
      <c r="MWS2" s="263"/>
      <c r="MWT2" s="264"/>
      <c r="MWU2" s="263"/>
      <c r="MWV2" s="264"/>
      <c r="MWW2" s="263"/>
      <c r="MWX2" s="264"/>
      <c r="MWY2" s="263"/>
      <c r="MWZ2" s="264"/>
      <c r="MXA2" s="263"/>
      <c r="MXB2" s="264"/>
      <c r="MXC2" s="263"/>
      <c r="MXD2" s="264"/>
      <c r="MXE2" s="263"/>
      <c r="MXF2" s="264"/>
      <c r="MXG2" s="263"/>
      <c r="MXH2" s="264"/>
      <c r="MXI2" s="263"/>
      <c r="MXJ2" s="264"/>
      <c r="MXK2" s="263"/>
      <c r="MXL2" s="264"/>
      <c r="MXM2" s="263"/>
      <c r="MXN2" s="264"/>
      <c r="MXO2" s="263"/>
      <c r="MXP2" s="264"/>
      <c r="MXQ2" s="263"/>
      <c r="MXR2" s="264"/>
      <c r="MXS2" s="263"/>
      <c r="MXT2" s="264"/>
      <c r="MXU2" s="263"/>
      <c r="MXV2" s="264"/>
      <c r="MXW2" s="263"/>
      <c r="MXX2" s="264"/>
      <c r="MXY2" s="263"/>
      <c r="MXZ2" s="264"/>
      <c r="MYA2" s="263"/>
      <c r="MYB2" s="264"/>
      <c r="MYC2" s="263"/>
      <c r="MYD2" s="264"/>
      <c r="MYE2" s="263"/>
      <c r="MYF2" s="264"/>
      <c r="MYG2" s="263"/>
      <c r="MYH2" s="264"/>
      <c r="MYI2" s="263"/>
      <c r="MYJ2" s="264"/>
      <c r="MYK2" s="263"/>
      <c r="MYL2" s="264"/>
      <c r="MYM2" s="263"/>
      <c r="MYN2" s="264"/>
      <c r="MYO2" s="263"/>
      <c r="MYP2" s="264"/>
      <c r="MYQ2" s="263"/>
      <c r="MYR2" s="264"/>
      <c r="MYS2" s="263"/>
      <c r="MYT2" s="264"/>
      <c r="MYU2" s="263"/>
      <c r="MYV2" s="264"/>
      <c r="MYW2" s="263"/>
      <c r="MYX2" s="264"/>
      <c r="MYY2" s="263"/>
      <c r="MYZ2" s="264"/>
      <c r="MZA2" s="263"/>
      <c r="MZB2" s="264"/>
      <c r="MZC2" s="263"/>
      <c r="MZD2" s="264"/>
      <c r="MZE2" s="263"/>
      <c r="MZF2" s="264"/>
      <c r="MZG2" s="263"/>
      <c r="MZH2" s="264"/>
      <c r="MZI2" s="263"/>
      <c r="MZJ2" s="264"/>
      <c r="MZK2" s="263"/>
      <c r="MZL2" s="264"/>
      <c r="MZM2" s="263"/>
      <c r="MZN2" s="264"/>
      <c r="MZO2" s="263"/>
      <c r="MZP2" s="264"/>
      <c r="MZQ2" s="263"/>
      <c r="MZR2" s="264"/>
      <c r="MZS2" s="263"/>
      <c r="MZT2" s="264"/>
      <c r="MZU2" s="263"/>
      <c r="MZV2" s="264"/>
      <c r="MZW2" s="263"/>
      <c r="MZX2" s="264"/>
      <c r="MZY2" s="263"/>
      <c r="MZZ2" s="264"/>
      <c r="NAA2" s="263"/>
      <c r="NAB2" s="264"/>
      <c r="NAC2" s="263"/>
      <c r="NAD2" s="264"/>
      <c r="NAE2" s="263"/>
      <c r="NAF2" s="264"/>
      <c r="NAG2" s="263"/>
      <c r="NAH2" s="264"/>
      <c r="NAI2" s="263"/>
      <c r="NAJ2" s="264"/>
      <c r="NAK2" s="263"/>
      <c r="NAL2" s="264"/>
      <c r="NAM2" s="263"/>
      <c r="NAN2" s="264"/>
      <c r="NAO2" s="263"/>
      <c r="NAP2" s="264"/>
      <c r="NAQ2" s="263"/>
      <c r="NAR2" s="264"/>
      <c r="NAS2" s="263"/>
      <c r="NAT2" s="264"/>
      <c r="NAU2" s="263"/>
      <c r="NAV2" s="264"/>
      <c r="NAW2" s="263"/>
      <c r="NAX2" s="264"/>
      <c r="NAY2" s="263"/>
      <c r="NAZ2" s="264"/>
      <c r="NBA2" s="263"/>
      <c r="NBB2" s="264"/>
      <c r="NBC2" s="263"/>
      <c r="NBD2" s="264"/>
      <c r="NBE2" s="263"/>
      <c r="NBF2" s="264"/>
      <c r="NBG2" s="263"/>
      <c r="NBH2" s="264"/>
      <c r="NBI2" s="263"/>
      <c r="NBJ2" s="264"/>
      <c r="NBK2" s="263"/>
      <c r="NBL2" s="264"/>
      <c r="NBM2" s="263"/>
      <c r="NBN2" s="264"/>
      <c r="NBO2" s="263"/>
      <c r="NBP2" s="264"/>
      <c r="NBQ2" s="263"/>
      <c r="NBR2" s="264"/>
      <c r="NBS2" s="263"/>
      <c r="NBT2" s="264"/>
      <c r="NBU2" s="263"/>
      <c r="NBV2" s="264"/>
      <c r="NBW2" s="263"/>
      <c r="NBX2" s="264"/>
      <c r="NBY2" s="263"/>
      <c r="NBZ2" s="264"/>
      <c r="NCA2" s="263"/>
      <c r="NCB2" s="264"/>
      <c r="NCC2" s="263"/>
      <c r="NCD2" s="264"/>
      <c r="NCE2" s="263"/>
      <c r="NCF2" s="264"/>
      <c r="NCG2" s="263"/>
      <c r="NCH2" s="264"/>
      <c r="NCI2" s="263"/>
      <c r="NCJ2" s="264"/>
      <c r="NCK2" s="263"/>
      <c r="NCL2" s="264"/>
      <c r="NCM2" s="263"/>
      <c r="NCN2" s="264"/>
      <c r="NCO2" s="263"/>
      <c r="NCP2" s="264"/>
      <c r="NCQ2" s="263"/>
      <c r="NCR2" s="264"/>
      <c r="NCS2" s="263"/>
      <c r="NCT2" s="264"/>
      <c r="NCU2" s="263"/>
      <c r="NCV2" s="264"/>
      <c r="NCW2" s="263"/>
      <c r="NCX2" s="264"/>
      <c r="NCY2" s="263"/>
      <c r="NCZ2" s="264"/>
      <c r="NDA2" s="263"/>
      <c r="NDB2" s="264"/>
      <c r="NDC2" s="263"/>
      <c r="NDD2" s="264"/>
      <c r="NDE2" s="263"/>
      <c r="NDF2" s="264"/>
      <c r="NDG2" s="263"/>
      <c r="NDH2" s="264"/>
      <c r="NDI2" s="263"/>
      <c r="NDJ2" s="264"/>
      <c r="NDK2" s="263"/>
      <c r="NDL2" s="264"/>
      <c r="NDM2" s="263"/>
      <c r="NDN2" s="264"/>
      <c r="NDO2" s="263"/>
      <c r="NDP2" s="264"/>
      <c r="NDQ2" s="263"/>
      <c r="NDR2" s="264"/>
      <c r="NDS2" s="263"/>
      <c r="NDT2" s="264"/>
      <c r="NDU2" s="263"/>
      <c r="NDV2" s="264"/>
      <c r="NDW2" s="263"/>
      <c r="NDX2" s="264"/>
      <c r="NDY2" s="263"/>
      <c r="NDZ2" s="264"/>
      <c r="NEA2" s="263"/>
      <c r="NEB2" s="264"/>
      <c r="NEC2" s="263"/>
      <c r="NED2" s="264"/>
      <c r="NEE2" s="263"/>
      <c r="NEF2" s="264"/>
      <c r="NEG2" s="263"/>
      <c r="NEH2" s="264"/>
      <c r="NEI2" s="263"/>
      <c r="NEJ2" s="264"/>
      <c r="NEK2" s="263"/>
      <c r="NEL2" s="264"/>
      <c r="NEM2" s="263"/>
      <c r="NEN2" s="264"/>
      <c r="NEO2" s="263"/>
      <c r="NEP2" s="264"/>
      <c r="NEQ2" s="263"/>
      <c r="NER2" s="264"/>
      <c r="NES2" s="263"/>
      <c r="NET2" s="264"/>
      <c r="NEU2" s="263"/>
      <c r="NEV2" s="264"/>
      <c r="NEW2" s="263"/>
      <c r="NEX2" s="264"/>
      <c r="NEY2" s="263"/>
      <c r="NEZ2" s="264"/>
      <c r="NFA2" s="263"/>
      <c r="NFB2" s="264"/>
      <c r="NFC2" s="263"/>
      <c r="NFD2" s="264"/>
      <c r="NFE2" s="263"/>
      <c r="NFF2" s="264"/>
      <c r="NFG2" s="263"/>
      <c r="NFH2" s="264"/>
      <c r="NFI2" s="263"/>
      <c r="NFJ2" s="264"/>
      <c r="NFK2" s="263"/>
      <c r="NFL2" s="264"/>
      <c r="NFM2" s="263"/>
      <c r="NFN2" s="264"/>
      <c r="NFO2" s="263"/>
      <c r="NFP2" s="264"/>
      <c r="NFQ2" s="263"/>
      <c r="NFR2" s="264"/>
      <c r="NFS2" s="263"/>
      <c r="NFT2" s="264"/>
      <c r="NFU2" s="263"/>
      <c r="NFV2" s="264"/>
      <c r="NFW2" s="263"/>
      <c r="NFX2" s="264"/>
      <c r="NFY2" s="263"/>
      <c r="NFZ2" s="264"/>
      <c r="NGA2" s="263"/>
      <c r="NGB2" s="264"/>
      <c r="NGC2" s="263"/>
      <c r="NGD2" s="264"/>
      <c r="NGE2" s="263"/>
      <c r="NGF2" s="264"/>
      <c r="NGG2" s="263"/>
      <c r="NGH2" s="264"/>
      <c r="NGI2" s="263"/>
      <c r="NGJ2" s="264"/>
      <c r="NGK2" s="263"/>
      <c r="NGL2" s="264"/>
      <c r="NGM2" s="263"/>
      <c r="NGN2" s="264"/>
      <c r="NGO2" s="263"/>
      <c r="NGP2" s="264"/>
      <c r="NGQ2" s="263"/>
      <c r="NGR2" s="264"/>
      <c r="NGS2" s="263"/>
      <c r="NGT2" s="264"/>
      <c r="NGU2" s="263"/>
      <c r="NGV2" s="264"/>
      <c r="NGW2" s="263"/>
      <c r="NGX2" s="264"/>
      <c r="NGY2" s="263"/>
      <c r="NGZ2" s="264"/>
      <c r="NHA2" s="263"/>
      <c r="NHB2" s="264"/>
      <c r="NHC2" s="263"/>
      <c r="NHD2" s="264"/>
      <c r="NHE2" s="263"/>
      <c r="NHF2" s="264"/>
      <c r="NHG2" s="263"/>
      <c r="NHH2" s="264"/>
      <c r="NHI2" s="263"/>
      <c r="NHJ2" s="264"/>
      <c r="NHK2" s="263"/>
      <c r="NHL2" s="264"/>
      <c r="NHM2" s="263"/>
      <c r="NHN2" s="264"/>
      <c r="NHO2" s="263"/>
      <c r="NHP2" s="264"/>
      <c r="NHQ2" s="263"/>
      <c r="NHR2" s="264"/>
      <c r="NHS2" s="263"/>
      <c r="NHT2" s="264"/>
      <c r="NHU2" s="263"/>
      <c r="NHV2" s="264"/>
      <c r="NHW2" s="263"/>
      <c r="NHX2" s="264"/>
      <c r="NHY2" s="263"/>
      <c r="NHZ2" s="264"/>
      <c r="NIA2" s="263"/>
      <c r="NIB2" s="264"/>
      <c r="NIC2" s="263"/>
      <c r="NID2" s="264"/>
      <c r="NIE2" s="263"/>
      <c r="NIF2" s="264"/>
      <c r="NIG2" s="263"/>
      <c r="NIH2" s="264"/>
      <c r="NII2" s="263"/>
      <c r="NIJ2" s="264"/>
      <c r="NIK2" s="263"/>
      <c r="NIL2" s="264"/>
      <c r="NIM2" s="263"/>
      <c r="NIN2" s="264"/>
      <c r="NIO2" s="263"/>
      <c r="NIP2" s="264"/>
      <c r="NIQ2" s="263"/>
      <c r="NIR2" s="264"/>
      <c r="NIS2" s="263"/>
      <c r="NIT2" s="264"/>
      <c r="NIU2" s="263"/>
      <c r="NIV2" s="264"/>
      <c r="NIW2" s="263"/>
      <c r="NIX2" s="264"/>
      <c r="NIY2" s="263"/>
      <c r="NIZ2" s="264"/>
      <c r="NJA2" s="263"/>
      <c r="NJB2" s="264"/>
      <c r="NJC2" s="263"/>
      <c r="NJD2" s="264"/>
      <c r="NJE2" s="263"/>
      <c r="NJF2" s="264"/>
      <c r="NJG2" s="263"/>
      <c r="NJH2" s="264"/>
      <c r="NJI2" s="263"/>
      <c r="NJJ2" s="264"/>
      <c r="NJK2" s="263"/>
      <c r="NJL2" s="264"/>
      <c r="NJM2" s="263"/>
      <c r="NJN2" s="264"/>
      <c r="NJO2" s="263"/>
      <c r="NJP2" s="264"/>
      <c r="NJQ2" s="263"/>
      <c r="NJR2" s="264"/>
      <c r="NJS2" s="263"/>
      <c r="NJT2" s="264"/>
      <c r="NJU2" s="263"/>
      <c r="NJV2" s="264"/>
      <c r="NJW2" s="263"/>
      <c r="NJX2" s="264"/>
      <c r="NJY2" s="263"/>
      <c r="NJZ2" s="264"/>
      <c r="NKA2" s="263"/>
      <c r="NKB2" s="264"/>
      <c r="NKC2" s="263"/>
      <c r="NKD2" s="264"/>
      <c r="NKE2" s="263"/>
      <c r="NKF2" s="264"/>
      <c r="NKG2" s="263"/>
      <c r="NKH2" s="264"/>
      <c r="NKI2" s="263"/>
      <c r="NKJ2" s="264"/>
      <c r="NKK2" s="263"/>
      <c r="NKL2" s="264"/>
      <c r="NKM2" s="263"/>
      <c r="NKN2" s="264"/>
      <c r="NKO2" s="263"/>
      <c r="NKP2" s="264"/>
      <c r="NKQ2" s="263"/>
      <c r="NKR2" s="264"/>
      <c r="NKS2" s="263"/>
      <c r="NKT2" s="264"/>
      <c r="NKU2" s="263"/>
      <c r="NKV2" s="264"/>
      <c r="NKW2" s="263"/>
      <c r="NKX2" s="264"/>
      <c r="NKY2" s="263"/>
      <c r="NKZ2" s="264"/>
      <c r="NLA2" s="263"/>
      <c r="NLB2" s="264"/>
      <c r="NLC2" s="263"/>
      <c r="NLD2" s="264"/>
      <c r="NLE2" s="263"/>
      <c r="NLF2" s="264"/>
      <c r="NLG2" s="263"/>
      <c r="NLH2" s="264"/>
      <c r="NLI2" s="263"/>
      <c r="NLJ2" s="264"/>
      <c r="NLK2" s="263"/>
      <c r="NLL2" s="264"/>
      <c r="NLM2" s="263"/>
      <c r="NLN2" s="264"/>
      <c r="NLO2" s="263"/>
      <c r="NLP2" s="264"/>
      <c r="NLQ2" s="263"/>
      <c r="NLR2" s="264"/>
      <c r="NLS2" s="263"/>
      <c r="NLT2" s="264"/>
      <c r="NLU2" s="263"/>
      <c r="NLV2" s="264"/>
      <c r="NLW2" s="263"/>
      <c r="NLX2" s="264"/>
      <c r="NLY2" s="263"/>
      <c r="NLZ2" s="264"/>
      <c r="NMA2" s="263"/>
      <c r="NMB2" s="264"/>
      <c r="NMC2" s="263"/>
      <c r="NMD2" s="264"/>
      <c r="NME2" s="263"/>
      <c r="NMF2" s="264"/>
      <c r="NMG2" s="263"/>
      <c r="NMH2" s="264"/>
      <c r="NMI2" s="263"/>
      <c r="NMJ2" s="264"/>
      <c r="NMK2" s="263"/>
      <c r="NML2" s="264"/>
      <c r="NMM2" s="263"/>
      <c r="NMN2" s="264"/>
      <c r="NMO2" s="263"/>
      <c r="NMP2" s="264"/>
      <c r="NMQ2" s="263"/>
      <c r="NMR2" s="264"/>
      <c r="NMS2" s="263"/>
      <c r="NMT2" s="264"/>
      <c r="NMU2" s="263"/>
      <c r="NMV2" s="264"/>
      <c r="NMW2" s="263"/>
      <c r="NMX2" s="264"/>
      <c r="NMY2" s="263"/>
      <c r="NMZ2" s="264"/>
      <c r="NNA2" s="263"/>
      <c r="NNB2" s="264"/>
      <c r="NNC2" s="263"/>
      <c r="NND2" s="264"/>
      <c r="NNE2" s="263"/>
      <c r="NNF2" s="264"/>
      <c r="NNG2" s="263"/>
      <c r="NNH2" s="264"/>
      <c r="NNI2" s="263"/>
      <c r="NNJ2" s="264"/>
      <c r="NNK2" s="263"/>
      <c r="NNL2" s="264"/>
      <c r="NNM2" s="263"/>
      <c r="NNN2" s="264"/>
      <c r="NNO2" s="263"/>
      <c r="NNP2" s="264"/>
      <c r="NNQ2" s="263"/>
      <c r="NNR2" s="264"/>
      <c r="NNS2" s="263"/>
      <c r="NNT2" s="264"/>
      <c r="NNU2" s="263"/>
      <c r="NNV2" s="264"/>
      <c r="NNW2" s="263"/>
      <c r="NNX2" s="264"/>
      <c r="NNY2" s="263"/>
      <c r="NNZ2" s="264"/>
      <c r="NOA2" s="263"/>
      <c r="NOB2" s="264"/>
      <c r="NOC2" s="263"/>
      <c r="NOD2" s="264"/>
      <c r="NOE2" s="263"/>
      <c r="NOF2" s="264"/>
      <c r="NOG2" s="263"/>
      <c r="NOH2" s="264"/>
      <c r="NOI2" s="263"/>
      <c r="NOJ2" s="264"/>
      <c r="NOK2" s="263"/>
      <c r="NOL2" s="264"/>
      <c r="NOM2" s="263"/>
      <c r="NON2" s="264"/>
      <c r="NOO2" s="263"/>
      <c r="NOP2" s="264"/>
      <c r="NOQ2" s="263"/>
      <c r="NOR2" s="264"/>
      <c r="NOS2" s="263"/>
      <c r="NOT2" s="264"/>
      <c r="NOU2" s="263"/>
      <c r="NOV2" s="264"/>
      <c r="NOW2" s="263"/>
      <c r="NOX2" s="264"/>
      <c r="NOY2" s="263"/>
      <c r="NOZ2" s="264"/>
      <c r="NPA2" s="263"/>
      <c r="NPB2" s="264"/>
      <c r="NPC2" s="263"/>
      <c r="NPD2" s="264"/>
      <c r="NPE2" s="263"/>
      <c r="NPF2" s="264"/>
      <c r="NPG2" s="263"/>
      <c r="NPH2" s="264"/>
      <c r="NPI2" s="263"/>
      <c r="NPJ2" s="264"/>
      <c r="NPK2" s="263"/>
      <c r="NPL2" s="264"/>
      <c r="NPM2" s="263"/>
      <c r="NPN2" s="264"/>
      <c r="NPO2" s="263"/>
      <c r="NPP2" s="264"/>
      <c r="NPQ2" s="263"/>
      <c r="NPR2" s="264"/>
      <c r="NPS2" s="263"/>
      <c r="NPT2" s="264"/>
      <c r="NPU2" s="263"/>
      <c r="NPV2" s="264"/>
      <c r="NPW2" s="263"/>
      <c r="NPX2" s="264"/>
      <c r="NPY2" s="263"/>
      <c r="NPZ2" s="264"/>
      <c r="NQA2" s="263"/>
      <c r="NQB2" s="264"/>
      <c r="NQC2" s="263"/>
      <c r="NQD2" s="264"/>
      <c r="NQE2" s="263"/>
      <c r="NQF2" s="264"/>
      <c r="NQG2" s="263"/>
      <c r="NQH2" s="264"/>
      <c r="NQI2" s="263"/>
      <c r="NQJ2" s="264"/>
      <c r="NQK2" s="263"/>
      <c r="NQL2" s="264"/>
      <c r="NQM2" s="263"/>
      <c r="NQN2" s="264"/>
      <c r="NQO2" s="263"/>
      <c r="NQP2" s="264"/>
      <c r="NQQ2" s="263"/>
      <c r="NQR2" s="264"/>
      <c r="NQS2" s="263"/>
      <c r="NQT2" s="264"/>
      <c r="NQU2" s="263"/>
      <c r="NQV2" s="264"/>
      <c r="NQW2" s="263"/>
      <c r="NQX2" s="264"/>
      <c r="NQY2" s="263"/>
      <c r="NQZ2" s="264"/>
      <c r="NRA2" s="263"/>
      <c r="NRB2" s="264"/>
      <c r="NRC2" s="263"/>
      <c r="NRD2" s="264"/>
      <c r="NRE2" s="263"/>
      <c r="NRF2" s="264"/>
      <c r="NRG2" s="263"/>
      <c r="NRH2" s="264"/>
      <c r="NRI2" s="263"/>
      <c r="NRJ2" s="264"/>
      <c r="NRK2" s="263"/>
      <c r="NRL2" s="264"/>
      <c r="NRM2" s="263"/>
      <c r="NRN2" s="264"/>
      <c r="NRO2" s="263"/>
      <c r="NRP2" s="264"/>
      <c r="NRQ2" s="263"/>
      <c r="NRR2" s="264"/>
      <c r="NRS2" s="263"/>
      <c r="NRT2" s="264"/>
      <c r="NRU2" s="263"/>
      <c r="NRV2" s="264"/>
      <c r="NRW2" s="263"/>
      <c r="NRX2" s="264"/>
      <c r="NRY2" s="263"/>
      <c r="NRZ2" s="264"/>
      <c r="NSA2" s="263"/>
      <c r="NSB2" s="264"/>
      <c r="NSC2" s="263"/>
      <c r="NSD2" s="264"/>
      <c r="NSE2" s="263"/>
      <c r="NSF2" s="264"/>
      <c r="NSG2" s="263"/>
      <c r="NSH2" s="264"/>
      <c r="NSI2" s="263"/>
      <c r="NSJ2" s="264"/>
      <c r="NSK2" s="263"/>
      <c r="NSL2" s="264"/>
      <c r="NSM2" s="263"/>
      <c r="NSN2" s="264"/>
      <c r="NSO2" s="263"/>
      <c r="NSP2" s="264"/>
      <c r="NSQ2" s="263"/>
      <c r="NSR2" s="264"/>
      <c r="NSS2" s="263"/>
      <c r="NST2" s="264"/>
      <c r="NSU2" s="263"/>
      <c r="NSV2" s="264"/>
      <c r="NSW2" s="263"/>
      <c r="NSX2" s="264"/>
      <c r="NSY2" s="263"/>
      <c r="NSZ2" s="264"/>
      <c r="NTA2" s="263"/>
      <c r="NTB2" s="264"/>
      <c r="NTC2" s="263"/>
      <c r="NTD2" s="264"/>
      <c r="NTE2" s="263"/>
      <c r="NTF2" s="264"/>
      <c r="NTG2" s="263"/>
      <c r="NTH2" s="264"/>
      <c r="NTI2" s="263"/>
      <c r="NTJ2" s="264"/>
      <c r="NTK2" s="263"/>
      <c r="NTL2" s="264"/>
      <c r="NTM2" s="263"/>
      <c r="NTN2" s="264"/>
      <c r="NTO2" s="263"/>
      <c r="NTP2" s="264"/>
      <c r="NTQ2" s="263"/>
      <c r="NTR2" s="264"/>
      <c r="NTS2" s="263"/>
      <c r="NTT2" s="264"/>
      <c r="NTU2" s="263"/>
      <c r="NTV2" s="264"/>
      <c r="NTW2" s="263"/>
      <c r="NTX2" s="264"/>
      <c r="NTY2" s="263"/>
      <c r="NTZ2" s="264"/>
      <c r="NUA2" s="263"/>
      <c r="NUB2" s="264"/>
      <c r="NUC2" s="263"/>
      <c r="NUD2" s="264"/>
      <c r="NUE2" s="263"/>
      <c r="NUF2" s="264"/>
      <c r="NUG2" s="263"/>
      <c r="NUH2" s="264"/>
      <c r="NUI2" s="263"/>
      <c r="NUJ2" s="264"/>
      <c r="NUK2" s="263"/>
      <c r="NUL2" s="264"/>
      <c r="NUM2" s="263"/>
      <c r="NUN2" s="264"/>
      <c r="NUO2" s="263"/>
      <c r="NUP2" s="264"/>
      <c r="NUQ2" s="263"/>
      <c r="NUR2" s="264"/>
      <c r="NUS2" s="263"/>
      <c r="NUT2" s="264"/>
      <c r="NUU2" s="263"/>
      <c r="NUV2" s="264"/>
      <c r="NUW2" s="263"/>
      <c r="NUX2" s="264"/>
      <c r="NUY2" s="263"/>
      <c r="NUZ2" s="264"/>
      <c r="NVA2" s="263"/>
      <c r="NVB2" s="264"/>
      <c r="NVC2" s="263"/>
      <c r="NVD2" s="264"/>
      <c r="NVE2" s="263"/>
      <c r="NVF2" s="264"/>
      <c r="NVG2" s="263"/>
      <c r="NVH2" s="264"/>
      <c r="NVI2" s="263"/>
      <c r="NVJ2" s="264"/>
      <c r="NVK2" s="263"/>
      <c r="NVL2" s="264"/>
      <c r="NVM2" s="263"/>
      <c r="NVN2" s="264"/>
      <c r="NVO2" s="263"/>
      <c r="NVP2" s="264"/>
      <c r="NVQ2" s="263"/>
      <c r="NVR2" s="264"/>
      <c r="NVS2" s="263"/>
      <c r="NVT2" s="264"/>
      <c r="NVU2" s="263"/>
      <c r="NVV2" s="264"/>
      <c r="NVW2" s="263"/>
      <c r="NVX2" s="264"/>
      <c r="NVY2" s="263"/>
      <c r="NVZ2" s="264"/>
      <c r="NWA2" s="263"/>
      <c r="NWB2" s="264"/>
      <c r="NWC2" s="263"/>
      <c r="NWD2" s="264"/>
      <c r="NWE2" s="263"/>
      <c r="NWF2" s="264"/>
      <c r="NWG2" s="263"/>
      <c r="NWH2" s="264"/>
      <c r="NWI2" s="263"/>
      <c r="NWJ2" s="264"/>
      <c r="NWK2" s="263"/>
      <c r="NWL2" s="264"/>
      <c r="NWM2" s="263"/>
      <c r="NWN2" s="264"/>
      <c r="NWO2" s="263"/>
      <c r="NWP2" s="264"/>
      <c r="NWQ2" s="263"/>
      <c r="NWR2" s="264"/>
      <c r="NWS2" s="263"/>
      <c r="NWT2" s="264"/>
      <c r="NWU2" s="263"/>
      <c r="NWV2" s="264"/>
      <c r="NWW2" s="263"/>
      <c r="NWX2" s="264"/>
      <c r="NWY2" s="263"/>
      <c r="NWZ2" s="264"/>
      <c r="NXA2" s="263"/>
      <c r="NXB2" s="264"/>
      <c r="NXC2" s="263"/>
      <c r="NXD2" s="264"/>
      <c r="NXE2" s="263"/>
      <c r="NXF2" s="264"/>
      <c r="NXG2" s="263"/>
      <c r="NXH2" s="264"/>
      <c r="NXI2" s="263"/>
      <c r="NXJ2" s="264"/>
      <c r="NXK2" s="263"/>
      <c r="NXL2" s="264"/>
      <c r="NXM2" s="263"/>
      <c r="NXN2" s="264"/>
      <c r="NXO2" s="263"/>
      <c r="NXP2" s="264"/>
      <c r="NXQ2" s="263"/>
      <c r="NXR2" s="264"/>
      <c r="NXS2" s="263"/>
      <c r="NXT2" s="264"/>
      <c r="NXU2" s="263"/>
      <c r="NXV2" s="264"/>
      <c r="NXW2" s="263"/>
      <c r="NXX2" s="264"/>
      <c r="NXY2" s="263"/>
      <c r="NXZ2" s="264"/>
      <c r="NYA2" s="263"/>
      <c r="NYB2" s="264"/>
      <c r="NYC2" s="263"/>
      <c r="NYD2" s="264"/>
      <c r="NYE2" s="263"/>
      <c r="NYF2" s="264"/>
      <c r="NYG2" s="263"/>
      <c r="NYH2" s="264"/>
      <c r="NYI2" s="263"/>
      <c r="NYJ2" s="264"/>
      <c r="NYK2" s="263"/>
      <c r="NYL2" s="264"/>
      <c r="NYM2" s="263"/>
      <c r="NYN2" s="264"/>
      <c r="NYO2" s="263"/>
      <c r="NYP2" s="264"/>
      <c r="NYQ2" s="263"/>
      <c r="NYR2" s="264"/>
      <c r="NYS2" s="263"/>
      <c r="NYT2" s="264"/>
      <c r="NYU2" s="263"/>
      <c r="NYV2" s="264"/>
      <c r="NYW2" s="263"/>
      <c r="NYX2" s="264"/>
      <c r="NYY2" s="263"/>
      <c r="NYZ2" s="264"/>
      <c r="NZA2" s="263"/>
      <c r="NZB2" s="264"/>
      <c r="NZC2" s="263"/>
      <c r="NZD2" s="264"/>
      <c r="NZE2" s="263"/>
      <c r="NZF2" s="264"/>
      <c r="NZG2" s="263"/>
      <c r="NZH2" s="264"/>
      <c r="NZI2" s="263"/>
      <c r="NZJ2" s="264"/>
      <c r="NZK2" s="263"/>
      <c r="NZL2" s="264"/>
      <c r="NZM2" s="263"/>
      <c r="NZN2" s="264"/>
      <c r="NZO2" s="263"/>
      <c r="NZP2" s="264"/>
      <c r="NZQ2" s="263"/>
      <c r="NZR2" s="264"/>
      <c r="NZS2" s="263"/>
      <c r="NZT2" s="264"/>
      <c r="NZU2" s="263"/>
      <c r="NZV2" s="264"/>
      <c r="NZW2" s="263"/>
      <c r="NZX2" s="264"/>
      <c r="NZY2" s="263"/>
      <c r="NZZ2" s="264"/>
      <c r="OAA2" s="263"/>
      <c r="OAB2" s="264"/>
      <c r="OAC2" s="263"/>
      <c r="OAD2" s="264"/>
      <c r="OAE2" s="263"/>
      <c r="OAF2" s="264"/>
      <c r="OAG2" s="263"/>
      <c r="OAH2" s="264"/>
      <c r="OAI2" s="263"/>
      <c r="OAJ2" s="264"/>
      <c r="OAK2" s="263"/>
      <c r="OAL2" s="264"/>
      <c r="OAM2" s="263"/>
      <c r="OAN2" s="264"/>
      <c r="OAO2" s="263"/>
      <c r="OAP2" s="264"/>
      <c r="OAQ2" s="263"/>
      <c r="OAR2" s="264"/>
      <c r="OAS2" s="263"/>
      <c r="OAT2" s="264"/>
      <c r="OAU2" s="263"/>
      <c r="OAV2" s="264"/>
      <c r="OAW2" s="263"/>
      <c r="OAX2" s="264"/>
      <c r="OAY2" s="263"/>
      <c r="OAZ2" s="264"/>
      <c r="OBA2" s="263"/>
      <c r="OBB2" s="264"/>
      <c r="OBC2" s="263"/>
      <c r="OBD2" s="264"/>
      <c r="OBE2" s="263"/>
      <c r="OBF2" s="264"/>
      <c r="OBG2" s="263"/>
      <c r="OBH2" s="264"/>
      <c r="OBI2" s="263"/>
      <c r="OBJ2" s="264"/>
      <c r="OBK2" s="263"/>
      <c r="OBL2" s="264"/>
      <c r="OBM2" s="263"/>
      <c r="OBN2" s="264"/>
      <c r="OBO2" s="263"/>
      <c r="OBP2" s="264"/>
      <c r="OBQ2" s="263"/>
      <c r="OBR2" s="264"/>
      <c r="OBS2" s="263"/>
      <c r="OBT2" s="264"/>
      <c r="OBU2" s="263"/>
      <c r="OBV2" s="264"/>
      <c r="OBW2" s="263"/>
      <c r="OBX2" s="264"/>
      <c r="OBY2" s="263"/>
      <c r="OBZ2" s="264"/>
      <c r="OCA2" s="263"/>
      <c r="OCB2" s="264"/>
      <c r="OCC2" s="263"/>
      <c r="OCD2" s="264"/>
      <c r="OCE2" s="263"/>
      <c r="OCF2" s="264"/>
      <c r="OCG2" s="263"/>
      <c r="OCH2" s="264"/>
      <c r="OCI2" s="263"/>
      <c r="OCJ2" s="264"/>
      <c r="OCK2" s="263"/>
      <c r="OCL2" s="264"/>
      <c r="OCM2" s="263"/>
      <c r="OCN2" s="264"/>
      <c r="OCO2" s="263"/>
      <c r="OCP2" s="264"/>
      <c r="OCQ2" s="263"/>
      <c r="OCR2" s="264"/>
      <c r="OCS2" s="263"/>
      <c r="OCT2" s="264"/>
      <c r="OCU2" s="263"/>
      <c r="OCV2" s="264"/>
      <c r="OCW2" s="263"/>
      <c r="OCX2" s="264"/>
      <c r="OCY2" s="263"/>
      <c r="OCZ2" s="264"/>
      <c r="ODA2" s="263"/>
      <c r="ODB2" s="264"/>
      <c r="ODC2" s="263"/>
      <c r="ODD2" s="264"/>
      <c r="ODE2" s="263"/>
      <c r="ODF2" s="264"/>
      <c r="ODG2" s="263"/>
      <c r="ODH2" s="264"/>
      <c r="ODI2" s="263"/>
      <c r="ODJ2" s="264"/>
      <c r="ODK2" s="263"/>
      <c r="ODL2" s="264"/>
      <c r="ODM2" s="263"/>
      <c r="ODN2" s="264"/>
      <c r="ODO2" s="263"/>
      <c r="ODP2" s="264"/>
      <c r="ODQ2" s="263"/>
      <c r="ODR2" s="264"/>
      <c r="ODS2" s="263"/>
      <c r="ODT2" s="264"/>
      <c r="ODU2" s="263"/>
      <c r="ODV2" s="264"/>
      <c r="ODW2" s="263"/>
      <c r="ODX2" s="264"/>
      <c r="ODY2" s="263"/>
      <c r="ODZ2" s="264"/>
      <c r="OEA2" s="263"/>
      <c r="OEB2" s="264"/>
      <c r="OEC2" s="263"/>
      <c r="OED2" s="264"/>
      <c r="OEE2" s="263"/>
      <c r="OEF2" s="264"/>
      <c r="OEG2" s="263"/>
      <c r="OEH2" s="264"/>
      <c r="OEI2" s="263"/>
      <c r="OEJ2" s="264"/>
      <c r="OEK2" s="263"/>
      <c r="OEL2" s="264"/>
      <c r="OEM2" s="263"/>
      <c r="OEN2" s="264"/>
      <c r="OEO2" s="263"/>
      <c r="OEP2" s="264"/>
      <c r="OEQ2" s="263"/>
      <c r="OER2" s="264"/>
      <c r="OES2" s="263"/>
      <c r="OET2" s="264"/>
      <c r="OEU2" s="263"/>
      <c r="OEV2" s="264"/>
      <c r="OEW2" s="263"/>
      <c r="OEX2" s="264"/>
      <c r="OEY2" s="263"/>
      <c r="OEZ2" s="264"/>
      <c r="OFA2" s="263"/>
      <c r="OFB2" s="264"/>
      <c r="OFC2" s="263"/>
      <c r="OFD2" s="264"/>
      <c r="OFE2" s="263"/>
      <c r="OFF2" s="264"/>
      <c r="OFG2" s="263"/>
      <c r="OFH2" s="264"/>
      <c r="OFI2" s="263"/>
      <c r="OFJ2" s="264"/>
      <c r="OFK2" s="263"/>
      <c r="OFL2" s="264"/>
      <c r="OFM2" s="263"/>
      <c r="OFN2" s="264"/>
      <c r="OFO2" s="263"/>
      <c r="OFP2" s="264"/>
      <c r="OFQ2" s="263"/>
      <c r="OFR2" s="264"/>
      <c r="OFS2" s="263"/>
      <c r="OFT2" s="264"/>
      <c r="OFU2" s="263"/>
      <c r="OFV2" s="264"/>
      <c r="OFW2" s="263"/>
      <c r="OFX2" s="264"/>
      <c r="OFY2" s="263"/>
      <c r="OFZ2" s="264"/>
      <c r="OGA2" s="263"/>
      <c r="OGB2" s="264"/>
      <c r="OGC2" s="263"/>
      <c r="OGD2" s="264"/>
      <c r="OGE2" s="263"/>
      <c r="OGF2" s="264"/>
      <c r="OGG2" s="263"/>
      <c r="OGH2" s="264"/>
      <c r="OGI2" s="263"/>
      <c r="OGJ2" s="264"/>
      <c r="OGK2" s="263"/>
      <c r="OGL2" s="264"/>
      <c r="OGM2" s="263"/>
      <c r="OGN2" s="264"/>
      <c r="OGO2" s="263"/>
      <c r="OGP2" s="264"/>
      <c r="OGQ2" s="263"/>
      <c r="OGR2" s="264"/>
      <c r="OGS2" s="263"/>
      <c r="OGT2" s="264"/>
      <c r="OGU2" s="263"/>
      <c r="OGV2" s="264"/>
      <c r="OGW2" s="263"/>
      <c r="OGX2" s="264"/>
      <c r="OGY2" s="263"/>
      <c r="OGZ2" s="264"/>
      <c r="OHA2" s="263"/>
      <c r="OHB2" s="264"/>
      <c r="OHC2" s="263"/>
      <c r="OHD2" s="264"/>
      <c r="OHE2" s="263"/>
      <c r="OHF2" s="264"/>
      <c r="OHG2" s="263"/>
      <c r="OHH2" s="264"/>
      <c r="OHI2" s="263"/>
      <c r="OHJ2" s="264"/>
      <c r="OHK2" s="263"/>
      <c r="OHL2" s="264"/>
      <c r="OHM2" s="263"/>
      <c r="OHN2" s="264"/>
      <c r="OHO2" s="263"/>
      <c r="OHP2" s="264"/>
      <c r="OHQ2" s="263"/>
      <c r="OHR2" s="264"/>
      <c r="OHS2" s="263"/>
      <c r="OHT2" s="264"/>
      <c r="OHU2" s="263"/>
      <c r="OHV2" s="264"/>
      <c r="OHW2" s="263"/>
      <c r="OHX2" s="264"/>
      <c r="OHY2" s="263"/>
      <c r="OHZ2" s="264"/>
      <c r="OIA2" s="263"/>
      <c r="OIB2" s="264"/>
      <c r="OIC2" s="263"/>
      <c r="OID2" s="264"/>
      <c r="OIE2" s="263"/>
      <c r="OIF2" s="264"/>
      <c r="OIG2" s="263"/>
      <c r="OIH2" s="264"/>
      <c r="OII2" s="263"/>
      <c r="OIJ2" s="264"/>
      <c r="OIK2" s="263"/>
      <c r="OIL2" s="264"/>
      <c r="OIM2" s="263"/>
      <c r="OIN2" s="264"/>
      <c r="OIO2" s="263"/>
      <c r="OIP2" s="264"/>
      <c r="OIQ2" s="263"/>
      <c r="OIR2" s="264"/>
      <c r="OIS2" s="263"/>
      <c r="OIT2" s="264"/>
      <c r="OIU2" s="263"/>
      <c r="OIV2" s="264"/>
      <c r="OIW2" s="263"/>
      <c r="OIX2" s="264"/>
      <c r="OIY2" s="263"/>
      <c r="OIZ2" s="264"/>
      <c r="OJA2" s="263"/>
      <c r="OJB2" s="264"/>
      <c r="OJC2" s="263"/>
      <c r="OJD2" s="264"/>
      <c r="OJE2" s="263"/>
      <c r="OJF2" s="264"/>
      <c r="OJG2" s="263"/>
      <c r="OJH2" s="264"/>
      <c r="OJI2" s="263"/>
      <c r="OJJ2" s="264"/>
      <c r="OJK2" s="263"/>
      <c r="OJL2" s="264"/>
      <c r="OJM2" s="263"/>
      <c r="OJN2" s="264"/>
      <c r="OJO2" s="263"/>
      <c r="OJP2" s="264"/>
      <c r="OJQ2" s="263"/>
      <c r="OJR2" s="264"/>
      <c r="OJS2" s="263"/>
      <c r="OJT2" s="264"/>
      <c r="OJU2" s="263"/>
      <c r="OJV2" s="264"/>
      <c r="OJW2" s="263"/>
      <c r="OJX2" s="264"/>
      <c r="OJY2" s="263"/>
      <c r="OJZ2" s="264"/>
      <c r="OKA2" s="263"/>
      <c r="OKB2" s="264"/>
      <c r="OKC2" s="263"/>
      <c r="OKD2" s="264"/>
      <c r="OKE2" s="263"/>
      <c r="OKF2" s="264"/>
      <c r="OKG2" s="263"/>
      <c r="OKH2" s="264"/>
      <c r="OKI2" s="263"/>
      <c r="OKJ2" s="264"/>
      <c r="OKK2" s="263"/>
      <c r="OKL2" s="264"/>
      <c r="OKM2" s="263"/>
      <c r="OKN2" s="264"/>
      <c r="OKO2" s="263"/>
      <c r="OKP2" s="264"/>
      <c r="OKQ2" s="263"/>
      <c r="OKR2" s="264"/>
      <c r="OKS2" s="263"/>
      <c r="OKT2" s="264"/>
      <c r="OKU2" s="263"/>
      <c r="OKV2" s="264"/>
      <c r="OKW2" s="263"/>
      <c r="OKX2" s="264"/>
      <c r="OKY2" s="263"/>
      <c r="OKZ2" s="264"/>
      <c r="OLA2" s="263"/>
      <c r="OLB2" s="264"/>
      <c r="OLC2" s="263"/>
      <c r="OLD2" s="264"/>
      <c r="OLE2" s="263"/>
      <c r="OLF2" s="264"/>
      <c r="OLG2" s="263"/>
      <c r="OLH2" s="264"/>
      <c r="OLI2" s="263"/>
      <c r="OLJ2" s="264"/>
      <c r="OLK2" s="263"/>
      <c r="OLL2" s="264"/>
      <c r="OLM2" s="263"/>
      <c r="OLN2" s="264"/>
      <c r="OLO2" s="263"/>
      <c r="OLP2" s="264"/>
      <c r="OLQ2" s="263"/>
      <c r="OLR2" s="264"/>
      <c r="OLS2" s="263"/>
      <c r="OLT2" s="264"/>
      <c r="OLU2" s="263"/>
      <c r="OLV2" s="264"/>
      <c r="OLW2" s="263"/>
      <c r="OLX2" s="264"/>
      <c r="OLY2" s="263"/>
      <c r="OLZ2" s="264"/>
      <c r="OMA2" s="263"/>
      <c r="OMB2" s="264"/>
      <c r="OMC2" s="263"/>
      <c r="OMD2" s="264"/>
      <c r="OME2" s="263"/>
      <c r="OMF2" s="264"/>
      <c r="OMG2" s="263"/>
      <c r="OMH2" s="264"/>
      <c r="OMI2" s="263"/>
      <c r="OMJ2" s="264"/>
      <c r="OMK2" s="263"/>
      <c r="OML2" s="264"/>
      <c r="OMM2" s="263"/>
      <c r="OMN2" s="264"/>
      <c r="OMO2" s="263"/>
      <c r="OMP2" s="264"/>
      <c r="OMQ2" s="263"/>
      <c r="OMR2" s="264"/>
      <c r="OMS2" s="263"/>
      <c r="OMT2" s="264"/>
      <c r="OMU2" s="263"/>
      <c r="OMV2" s="264"/>
      <c r="OMW2" s="263"/>
      <c r="OMX2" s="264"/>
      <c r="OMY2" s="263"/>
      <c r="OMZ2" s="264"/>
      <c r="ONA2" s="263"/>
      <c r="ONB2" s="264"/>
      <c r="ONC2" s="263"/>
      <c r="OND2" s="264"/>
      <c r="ONE2" s="263"/>
      <c r="ONF2" s="264"/>
      <c r="ONG2" s="263"/>
      <c r="ONH2" s="264"/>
      <c r="ONI2" s="263"/>
      <c r="ONJ2" s="264"/>
      <c r="ONK2" s="263"/>
      <c r="ONL2" s="264"/>
      <c r="ONM2" s="263"/>
      <c r="ONN2" s="264"/>
      <c r="ONO2" s="263"/>
      <c r="ONP2" s="264"/>
      <c r="ONQ2" s="263"/>
      <c r="ONR2" s="264"/>
      <c r="ONS2" s="263"/>
      <c r="ONT2" s="264"/>
      <c r="ONU2" s="263"/>
      <c r="ONV2" s="264"/>
      <c r="ONW2" s="263"/>
      <c r="ONX2" s="264"/>
      <c r="ONY2" s="263"/>
      <c r="ONZ2" s="264"/>
      <c r="OOA2" s="263"/>
      <c r="OOB2" s="264"/>
      <c r="OOC2" s="263"/>
      <c r="OOD2" s="264"/>
      <c r="OOE2" s="263"/>
      <c r="OOF2" s="264"/>
      <c r="OOG2" s="263"/>
      <c r="OOH2" s="264"/>
      <c r="OOI2" s="263"/>
      <c r="OOJ2" s="264"/>
      <c r="OOK2" s="263"/>
      <c r="OOL2" s="264"/>
      <c r="OOM2" s="263"/>
      <c r="OON2" s="264"/>
      <c r="OOO2" s="263"/>
      <c r="OOP2" s="264"/>
      <c r="OOQ2" s="263"/>
      <c r="OOR2" s="264"/>
      <c r="OOS2" s="263"/>
      <c r="OOT2" s="264"/>
      <c r="OOU2" s="263"/>
      <c r="OOV2" s="264"/>
      <c r="OOW2" s="263"/>
      <c r="OOX2" s="264"/>
      <c r="OOY2" s="263"/>
      <c r="OOZ2" s="264"/>
      <c r="OPA2" s="263"/>
      <c r="OPB2" s="264"/>
      <c r="OPC2" s="263"/>
      <c r="OPD2" s="264"/>
      <c r="OPE2" s="263"/>
      <c r="OPF2" s="264"/>
      <c r="OPG2" s="263"/>
      <c r="OPH2" s="264"/>
      <c r="OPI2" s="263"/>
      <c r="OPJ2" s="264"/>
      <c r="OPK2" s="263"/>
      <c r="OPL2" s="264"/>
      <c r="OPM2" s="263"/>
      <c r="OPN2" s="264"/>
      <c r="OPO2" s="263"/>
      <c r="OPP2" s="264"/>
      <c r="OPQ2" s="263"/>
      <c r="OPR2" s="264"/>
      <c r="OPS2" s="263"/>
      <c r="OPT2" s="264"/>
      <c r="OPU2" s="263"/>
      <c r="OPV2" s="264"/>
      <c r="OPW2" s="263"/>
      <c r="OPX2" s="264"/>
      <c r="OPY2" s="263"/>
      <c r="OPZ2" s="264"/>
      <c r="OQA2" s="263"/>
      <c r="OQB2" s="264"/>
      <c r="OQC2" s="263"/>
      <c r="OQD2" s="264"/>
      <c r="OQE2" s="263"/>
      <c r="OQF2" s="264"/>
      <c r="OQG2" s="263"/>
      <c r="OQH2" s="264"/>
      <c r="OQI2" s="263"/>
      <c r="OQJ2" s="264"/>
      <c r="OQK2" s="263"/>
      <c r="OQL2" s="264"/>
      <c r="OQM2" s="263"/>
      <c r="OQN2" s="264"/>
      <c r="OQO2" s="263"/>
      <c r="OQP2" s="264"/>
      <c r="OQQ2" s="263"/>
      <c r="OQR2" s="264"/>
      <c r="OQS2" s="263"/>
      <c r="OQT2" s="264"/>
      <c r="OQU2" s="263"/>
      <c r="OQV2" s="264"/>
      <c r="OQW2" s="263"/>
      <c r="OQX2" s="264"/>
      <c r="OQY2" s="263"/>
      <c r="OQZ2" s="264"/>
      <c r="ORA2" s="263"/>
      <c r="ORB2" s="264"/>
      <c r="ORC2" s="263"/>
      <c r="ORD2" s="264"/>
      <c r="ORE2" s="263"/>
      <c r="ORF2" s="264"/>
      <c r="ORG2" s="263"/>
      <c r="ORH2" s="264"/>
      <c r="ORI2" s="263"/>
      <c r="ORJ2" s="264"/>
      <c r="ORK2" s="263"/>
      <c r="ORL2" s="264"/>
      <c r="ORM2" s="263"/>
      <c r="ORN2" s="264"/>
      <c r="ORO2" s="263"/>
      <c r="ORP2" s="264"/>
      <c r="ORQ2" s="263"/>
      <c r="ORR2" s="264"/>
      <c r="ORS2" s="263"/>
      <c r="ORT2" s="264"/>
      <c r="ORU2" s="263"/>
      <c r="ORV2" s="264"/>
      <c r="ORW2" s="263"/>
      <c r="ORX2" s="264"/>
      <c r="ORY2" s="263"/>
      <c r="ORZ2" s="264"/>
      <c r="OSA2" s="263"/>
      <c r="OSB2" s="264"/>
      <c r="OSC2" s="263"/>
      <c r="OSD2" s="264"/>
      <c r="OSE2" s="263"/>
      <c r="OSF2" s="264"/>
      <c r="OSG2" s="263"/>
      <c r="OSH2" s="264"/>
      <c r="OSI2" s="263"/>
      <c r="OSJ2" s="264"/>
      <c r="OSK2" s="263"/>
      <c r="OSL2" s="264"/>
      <c r="OSM2" s="263"/>
      <c r="OSN2" s="264"/>
      <c r="OSO2" s="263"/>
      <c r="OSP2" s="264"/>
      <c r="OSQ2" s="263"/>
      <c r="OSR2" s="264"/>
      <c r="OSS2" s="263"/>
      <c r="OST2" s="264"/>
      <c r="OSU2" s="263"/>
      <c r="OSV2" s="264"/>
      <c r="OSW2" s="263"/>
      <c r="OSX2" s="264"/>
      <c r="OSY2" s="263"/>
      <c r="OSZ2" s="264"/>
      <c r="OTA2" s="263"/>
      <c r="OTB2" s="264"/>
      <c r="OTC2" s="263"/>
      <c r="OTD2" s="264"/>
      <c r="OTE2" s="263"/>
      <c r="OTF2" s="264"/>
      <c r="OTG2" s="263"/>
      <c r="OTH2" s="264"/>
      <c r="OTI2" s="263"/>
      <c r="OTJ2" s="264"/>
      <c r="OTK2" s="263"/>
      <c r="OTL2" s="264"/>
      <c r="OTM2" s="263"/>
      <c r="OTN2" s="264"/>
      <c r="OTO2" s="263"/>
      <c r="OTP2" s="264"/>
      <c r="OTQ2" s="263"/>
      <c r="OTR2" s="264"/>
      <c r="OTS2" s="263"/>
      <c r="OTT2" s="264"/>
      <c r="OTU2" s="263"/>
      <c r="OTV2" s="264"/>
      <c r="OTW2" s="263"/>
      <c r="OTX2" s="264"/>
      <c r="OTY2" s="263"/>
      <c r="OTZ2" s="264"/>
      <c r="OUA2" s="263"/>
      <c r="OUB2" s="264"/>
      <c r="OUC2" s="263"/>
      <c r="OUD2" s="264"/>
      <c r="OUE2" s="263"/>
      <c r="OUF2" s="264"/>
      <c r="OUG2" s="263"/>
      <c r="OUH2" s="264"/>
      <c r="OUI2" s="263"/>
      <c r="OUJ2" s="264"/>
      <c r="OUK2" s="263"/>
      <c r="OUL2" s="264"/>
      <c r="OUM2" s="263"/>
      <c r="OUN2" s="264"/>
      <c r="OUO2" s="263"/>
      <c r="OUP2" s="264"/>
      <c r="OUQ2" s="263"/>
      <c r="OUR2" s="264"/>
      <c r="OUS2" s="263"/>
      <c r="OUT2" s="264"/>
      <c r="OUU2" s="263"/>
      <c r="OUV2" s="264"/>
      <c r="OUW2" s="263"/>
      <c r="OUX2" s="264"/>
      <c r="OUY2" s="263"/>
      <c r="OUZ2" s="264"/>
      <c r="OVA2" s="263"/>
      <c r="OVB2" s="264"/>
      <c r="OVC2" s="263"/>
      <c r="OVD2" s="264"/>
      <c r="OVE2" s="263"/>
      <c r="OVF2" s="264"/>
      <c r="OVG2" s="263"/>
      <c r="OVH2" s="264"/>
      <c r="OVI2" s="263"/>
      <c r="OVJ2" s="264"/>
      <c r="OVK2" s="263"/>
      <c r="OVL2" s="264"/>
      <c r="OVM2" s="263"/>
      <c r="OVN2" s="264"/>
      <c r="OVO2" s="263"/>
      <c r="OVP2" s="264"/>
      <c r="OVQ2" s="263"/>
      <c r="OVR2" s="264"/>
      <c r="OVS2" s="263"/>
      <c r="OVT2" s="264"/>
      <c r="OVU2" s="263"/>
      <c r="OVV2" s="264"/>
      <c r="OVW2" s="263"/>
      <c r="OVX2" s="264"/>
      <c r="OVY2" s="263"/>
      <c r="OVZ2" s="264"/>
      <c r="OWA2" s="263"/>
      <c r="OWB2" s="264"/>
      <c r="OWC2" s="263"/>
      <c r="OWD2" s="264"/>
      <c r="OWE2" s="263"/>
      <c r="OWF2" s="264"/>
      <c r="OWG2" s="263"/>
      <c r="OWH2" s="264"/>
      <c r="OWI2" s="263"/>
      <c r="OWJ2" s="264"/>
      <c r="OWK2" s="263"/>
      <c r="OWL2" s="264"/>
      <c r="OWM2" s="263"/>
      <c r="OWN2" s="264"/>
      <c r="OWO2" s="263"/>
      <c r="OWP2" s="264"/>
      <c r="OWQ2" s="263"/>
      <c r="OWR2" s="264"/>
      <c r="OWS2" s="263"/>
      <c r="OWT2" s="264"/>
      <c r="OWU2" s="263"/>
      <c r="OWV2" s="264"/>
      <c r="OWW2" s="263"/>
      <c r="OWX2" s="264"/>
      <c r="OWY2" s="263"/>
      <c r="OWZ2" s="264"/>
      <c r="OXA2" s="263"/>
      <c r="OXB2" s="264"/>
      <c r="OXC2" s="263"/>
      <c r="OXD2" s="264"/>
      <c r="OXE2" s="263"/>
      <c r="OXF2" s="264"/>
      <c r="OXG2" s="263"/>
      <c r="OXH2" s="264"/>
      <c r="OXI2" s="263"/>
      <c r="OXJ2" s="264"/>
      <c r="OXK2" s="263"/>
      <c r="OXL2" s="264"/>
      <c r="OXM2" s="263"/>
      <c r="OXN2" s="264"/>
      <c r="OXO2" s="263"/>
      <c r="OXP2" s="264"/>
      <c r="OXQ2" s="263"/>
      <c r="OXR2" s="264"/>
      <c r="OXS2" s="263"/>
      <c r="OXT2" s="264"/>
      <c r="OXU2" s="263"/>
      <c r="OXV2" s="264"/>
      <c r="OXW2" s="263"/>
      <c r="OXX2" s="264"/>
      <c r="OXY2" s="263"/>
      <c r="OXZ2" s="264"/>
      <c r="OYA2" s="263"/>
      <c r="OYB2" s="264"/>
      <c r="OYC2" s="263"/>
      <c r="OYD2" s="264"/>
      <c r="OYE2" s="263"/>
      <c r="OYF2" s="264"/>
      <c r="OYG2" s="263"/>
      <c r="OYH2" s="264"/>
      <c r="OYI2" s="263"/>
      <c r="OYJ2" s="264"/>
      <c r="OYK2" s="263"/>
      <c r="OYL2" s="264"/>
      <c r="OYM2" s="263"/>
      <c r="OYN2" s="264"/>
      <c r="OYO2" s="263"/>
      <c r="OYP2" s="264"/>
      <c r="OYQ2" s="263"/>
      <c r="OYR2" s="264"/>
      <c r="OYS2" s="263"/>
      <c r="OYT2" s="264"/>
      <c r="OYU2" s="263"/>
      <c r="OYV2" s="264"/>
      <c r="OYW2" s="263"/>
      <c r="OYX2" s="264"/>
      <c r="OYY2" s="263"/>
      <c r="OYZ2" s="264"/>
      <c r="OZA2" s="263"/>
      <c r="OZB2" s="264"/>
      <c r="OZC2" s="263"/>
      <c r="OZD2" s="264"/>
      <c r="OZE2" s="263"/>
      <c r="OZF2" s="264"/>
      <c r="OZG2" s="263"/>
      <c r="OZH2" s="264"/>
      <c r="OZI2" s="263"/>
      <c r="OZJ2" s="264"/>
      <c r="OZK2" s="263"/>
      <c r="OZL2" s="264"/>
      <c r="OZM2" s="263"/>
      <c r="OZN2" s="264"/>
      <c r="OZO2" s="263"/>
      <c r="OZP2" s="264"/>
      <c r="OZQ2" s="263"/>
      <c r="OZR2" s="264"/>
      <c r="OZS2" s="263"/>
      <c r="OZT2" s="264"/>
      <c r="OZU2" s="263"/>
      <c r="OZV2" s="264"/>
      <c r="OZW2" s="263"/>
      <c r="OZX2" s="264"/>
      <c r="OZY2" s="263"/>
      <c r="OZZ2" s="264"/>
      <c r="PAA2" s="263"/>
      <c r="PAB2" s="264"/>
      <c r="PAC2" s="263"/>
      <c r="PAD2" s="264"/>
      <c r="PAE2" s="263"/>
      <c r="PAF2" s="264"/>
      <c r="PAG2" s="263"/>
      <c r="PAH2" s="264"/>
      <c r="PAI2" s="263"/>
      <c r="PAJ2" s="264"/>
      <c r="PAK2" s="263"/>
      <c r="PAL2" s="264"/>
      <c r="PAM2" s="263"/>
      <c r="PAN2" s="264"/>
      <c r="PAO2" s="263"/>
      <c r="PAP2" s="264"/>
      <c r="PAQ2" s="263"/>
      <c r="PAR2" s="264"/>
      <c r="PAS2" s="263"/>
      <c r="PAT2" s="264"/>
      <c r="PAU2" s="263"/>
      <c r="PAV2" s="264"/>
      <c r="PAW2" s="263"/>
      <c r="PAX2" s="264"/>
      <c r="PAY2" s="263"/>
      <c r="PAZ2" s="264"/>
      <c r="PBA2" s="263"/>
      <c r="PBB2" s="264"/>
      <c r="PBC2" s="263"/>
      <c r="PBD2" s="264"/>
      <c r="PBE2" s="263"/>
      <c r="PBF2" s="264"/>
      <c r="PBG2" s="263"/>
      <c r="PBH2" s="264"/>
      <c r="PBI2" s="263"/>
      <c r="PBJ2" s="264"/>
      <c r="PBK2" s="263"/>
      <c r="PBL2" s="264"/>
      <c r="PBM2" s="263"/>
      <c r="PBN2" s="264"/>
      <c r="PBO2" s="263"/>
      <c r="PBP2" s="264"/>
      <c r="PBQ2" s="263"/>
      <c r="PBR2" s="264"/>
      <c r="PBS2" s="263"/>
      <c r="PBT2" s="264"/>
      <c r="PBU2" s="263"/>
      <c r="PBV2" s="264"/>
      <c r="PBW2" s="263"/>
      <c r="PBX2" s="264"/>
      <c r="PBY2" s="263"/>
      <c r="PBZ2" s="264"/>
      <c r="PCA2" s="263"/>
      <c r="PCB2" s="264"/>
      <c r="PCC2" s="263"/>
      <c r="PCD2" s="264"/>
      <c r="PCE2" s="263"/>
      <c r="PCF2" s="264"/>
      <c r="PCG2" s="263"/>
      <c r="PCH2" s="264"/>
      <c r="PCI2" s="263"/>
      <c r="PCJ2" s="264"/>
      <c r="PCK2" s="263"/>
      <c r="PCL2" s="264"/>
      <c r="PCM2" s="263"/>
      <c r="PCN2" s="264"/>
      <c r="PCO2" s="263"/>
      <c r="PCP2" s="264"/>
      <c r="PCQ2" s="263"/>
      <c r="PCR2" s="264"/>
      <c r="PCS2" s="263"/>
      <c r="PCT2" s="264"/>
      <c r="PCU2" s="263"/>
      <c r="PCV2" s="264"/>
      <c r="PCW2" s="263"/>
      <c r="PCX2" s="264"/>
      <c r="PCY2" s="263"/>
      <c r="PCZ2" s="264"/>
      <c r="PDA2" s="263"/>
      <c r="PDB2" s="264"/>
      <c r="PDC2" s="263"/>
      <c r="PDD2" s="264"/>
      <c r="PDE2" s="263"/>
      <c r="PDF2" s="264"/>
      <c r="PDG2" s="263"/>
      <c r="PDH2" s="264"/>
      <c r="PDI2" s="263"/>
      <c r="PDJ2" s="264"/>
      <c r="PDK2" s="263"/>
      <c r="PDL2" s="264"/>
      <c r="PDM2" s="263"/>
      <c r="PDN2" s="264"/>
      <c r="PDO2" s="263"/>
      <c r="PDP2" s="264"/>
      <c r="PDQ2" s="263"/>
      <c r="PDR2" s="264"/>
      <c r="PDS2" s="263"/>
      <c r="PDT2" s="264"/>
      <c r="PDU2" s="263"/>
      <c r="PDV2" s="264"/>
      <c r="PDW2" s="263"/>
      <c r="PDX2" s="264"/>
      <c r="PDY2" s="263"/>
      <c r="PDZ2" s="264"/>
      <c r="PEA2" s="263"/>
      <c r="PEB2" s="264"/>
      <c r="PEC2" s="263"/>
      <c r="PED2" s="264"/>
      <c r="PEE2" s="263"/>
      <c r="PEF2" s="264"/>
      <c r="PEG2" s="263"/>
      <c r="PEH2" s="264"/>
      <c r="PEI2" s="263"/>
      <c r="PEJ2" s="264"/>
      <c r="PEK2" s="263"/>
      <c r="PEL2" s="264"/>
      <c r="PEM2" s="263"/>
      <c r="PEN2" s="264"/>
      <c r="PEO2" s="263"/>
      <c r="PEP2" s="264"/>
      <c r="PEQ2" s="263"/>
      <c r="PER2" s="264"/>
      <c r="PES2" s="263"/>
      <c r="PET2" s="264"/>
      <c r="PEU2" s="263"/>
      <c r="PEV2" s="264"/>
      <c r="PEW2" s="263"/>
      <c r="PEX2" s="264"/>
      <c r="PEY2" s="263"/>
      <c r="PEZ2" s="264"/>
      <c r="PFA2" s="263"/>
      <c r="PFB2" s="264"/>
      <c r="PFC2" s="263"/>
      <c r="PFD2" s="264"/>
      <c r="PFE2" s="263"/>
      <c r="PFF2" s="264"/>
      <c r="PFG2" s="263"/>
      <c r="PFH2" s="264"/>
      <c r="PFI2" s="263"/>
      <c r="PFJ2" s="264"/>
      <c r="PFK2" s="263"/>
      <c r="PFL2" s="264"/>
      <c r="PFM2" s="263"/>
      <c r="PFN2" s="264"/>
      <c r="PFO2" s="263"/>
      <c r="PFP2" s="264"/>
      <c r="PFQ2" s="263"/>
      <c r="PFR2" s="264"/>
      <c r="PFS2" s="263"/>
      <c r="PFT2" s="264"/>
      <c r="PFU2" s="263"/>
      <c r="PFV2" s="264"/>
      <c r="PFW2" s="263"/>
      <c r="PFX2" s="264"/>
      <c r="PFY2" s="263"/>
      <c r="PFZ2" s="264"/>
      <c r="PGA2" s="263"/>
      <c r="PGB2" s="264"/>
      <c r="PGC2" s="263"/>
      <c r="PGD2" s="264"/>
      <c r="PGE2" s="263"/>
      <c r="PGF2" s="264"/>
      <c r="PGG2" s="263"/>
      <c r="PGH2" s="264"/>
      <c r="PGI2" s="263"/>
      <c r="PGJ2" s="264"/>
      <c r="PGK2" s="263"/>
      <c r="PGL2" s="264"/>
      <c r="PGM2" s="263"/>
      <c r="PGN2" s="264"/>
      <c r="PGO2" s="263"/>
      <c r="PGP2" s="264"/>
      <c r="PGQ2" s="263"/>
      <c r="PGR2" s="264"/>
      <c r="PGS2" s="263"/>
      <c r="PGT2" s="264"/>
      <c r="PGU2" s="263"/>
      <c r="PGV2" s="264"/>
      <c r="PGW2" s="263"/>
      <c r="PGX2" s="264"/>
      <c r="PGY2" s="263"/>
      <c r="PGZ2" s="264"/>
      <c r="PHA2" s="263"/>
      <c r="PHB2" s="264"/>
      <c r="PHC2" s="263"/>
      <c r="PHD2" s="264"/>
      <c r="PHE2" s="263"/>
      <c r="PHF2" s="264"/>
      <c r="PHG2" s="263"/>
      <c r="PHH2" s="264"/>
      <c r="PHI2" s="263"/>
      <c r="PHJ2" s="264"/>
      <c r="PHK2" s="263"/>
      <c r="PHL2" s="264"/>
      <c r="PHM2" s="263"/>
      <c r="PHN2" s="264"/>
      <c r="PHO2" s="263"/>
      <c r="PHP2" s="264"/>
      <c r="PHQ2" s="263"/>
      <c r="PHR2" s="264"/>
      <c r="PHS2" s="263"/>
      <c r="PHT2" s="264"/>
      <c r="PHU2" s="263"/>
      <c r="PHV2" s="264"/>
      <c r="PHW2" s="263"/>
      <c r="PHX2" s="264"/>
      <c r="PHY2" s="263"/>
      <c r="PHZ2" s="264"/>
      <c r="PIA2" s="263"/>
      <c r="PIB2" s="264"/>
      <c r="PIC2" s="263"/>
      <c r="PID2" s="264"/>
      <c r="PIE2" s="263"/>
      <c r="PIF2" s="264"/>
      <c r="PIG2" s="263"/>
      <c r="PIH2" s="264"/>
      <c r="PII2" s="263"/>
      <c r="PIJ2" s="264"/>
      <c r="PIK2" s="263"/>
      <c r="PIL2" s="264"/>
      <c r="PIM2" s="263"/>
      <c r="PIN2" s="264"/>
      <c r="PIO2" s="263"/>
      <c r="PIP2" s="264"/>
      <c r="PIQ2" s="263"/>
      <c r="PIR2" s="264"/>
      <c r="PIS2" s="263"/>
      <c r="PIT2" s="264"/>
      <c r="PIU2" s="263"/>
      <c r="PIV2" s="264"/>
      <c r="PIW2" s="263"/>
      <c r="PIX2" s="264"/>
      <c r="PIY2" s="263"/>
      <c r="PIZ2" s="264"/>
      <c r="PJA2" s="263"/>
      <c r="PJB2" s="264"/>
      <c r="PJC2" s="263"/>
      <c r="PJD2" s="264"/>
      <c r="PJE2" s="263"/>
      <c r="PJF2" s="264"/>
      <c r="PJG2" s="263"/>
      <c r="PJH2" s="264"/>
      <c r="PJI2" s="263"/>
      <c r="PJJ2" s="264"/>
      <c r="PJK2" s="263"/>
      <c r="PJL2" s="264"/>
      <c r="PJM2" s="263"/>
      <c r="PJN2" s="264"/>
      <c r="PJO2" s="263"/>
      <c r="PJP2" s="264"/>
      <c r="PJQ2" s="263"/>
      <c r="PJR2" s="264"/>
      <c r="PJS2" s="263"/>
      <c r="PJT2" s="264"/>
      <c r="PJU2" s="263"/>
      <c r="PJV2" s="264"/>
      <c r="PJW2" s="263"/>
      <c r="PJX2" s="264"/>
      <c r="PJY2" s="263"/>
      <c r="PJZ2" s="264"/>
      <c r="PKA2" s="263"/>
      <c r="PKB2" s="264"/>
      <c r="PKC2" s="263"/>
      <c r="PKD2" s="264"/>
      <c r="PKE2" s="263"/>
      <c r="PKF2" s="264"/>
      <c r="PKG2" s="263"/>
      <c r="PKH2" s="264"/>
      <c r="PKI2" s="263"/>
      <c r="PKJ2" s="264"/>
      <c r="PKK2" s="263"/>
      <c r="PKL2" s="264"/>
      <c r="PKM2" s="263"/>
      <c r="PKN2" s="264"/>
      <c r="PKO2" s="263"/>
      <c r="PKP2" s="264"/>
      <c r="PKQ2" s="263"/>
      <c r="PKR2" s="264"/>
      <c r="PKS2" s="263"/>
      <c r="PKT2" s="264"/>
      <c r="PKU2" s="263"/>
      <c r="PKV2" s="264"/>
      <c r="PKW2" s="263"/>
      <c r="PKX2" s="264"/>
      <c r="PKY2" s="263"/>
      <c r="PKZ2" s="264"/>
      <c r="PLA2" s="263"/>
      <c r="PLB2" s="264"/>
      <c r="PLC2" s="263"/>
      <c r="PLD2" s="264"/>
      <c r="PLE2" s="263"/>
      <c r="PLF2" s="264"/>
      <c r="PLG2" s="263"/>
      <c r="PLH2" s="264"/>
      <c r="PLI2" s="263"/>
      <c r="PLJ2" s="264"/>
      <c r="PLK2" s="263"/>
      <c r="PLL2" s="264"/>
      <c r="PLM2" s="263"/>
      <c r="PLN2" s="264"/>
      <c r="PLO2" s="263"/>
      <c r="PLP2" s="264"/>
      <c r="PLQ2" s="263"/>
      <c r="PLR2" s="264"/>
      <c r="PLS2" s="263"/>
      <c r="PLT2" s="264"/>
      <c r="PLU2" s="263"/>
      <c r="PLV2" s="264"/>
      <c r="PLW2" s="263"/>
      <c r="PLX2" s="264"/>
      <c r="PLY2" s="263"/>
      <c r="PLZ2" s="264"/>
      <c r="PMA2" s="263"/>
      <c r="PMB2" s="264"/>
      <c r="PMC2" s="263"/>
      <c r="PMD2" s="264"/>
      <c r="PME2" s="263"/>
      <c r="PMF2" s="264"/>
      <c r="PMG2" s="263"/>
      <c r="PMH2" s="264"/>
      <c r="PMI2" s="263"/>
      <c r="PMJ2" s="264"/>
      <c r="PMK2" s="263"/>
      <c r="PML2" s="264"/>
      <c r="PMM2" s="263"/>
      <c r="PMN2" s="264"/>
      <c r="PMO2" s="263"/>
      <c r="PMP2" s="264"/>
      <c r="PMQ2" s="263"/>
      <c r="PMR2" s="264"/>
      <c r="PMS2" s="263"/>
      <c r="PMT2" s="264"/>
      <c r="PMU2" s="263"/>
      <c r="PMV2" s="264"/>
      <c r="PMW2" s="263"/>
      <c r="PMX2" s="264"/>
      <c r="PMY2" s="263"/>
      <c r="PMZ2" s="264"/>
      <c r="PNA2" s="263"/>
      <c r="PNB2" s="264"/>
      <c r="PNC2" s="263"/>
      <c r="PND2" s="264"/>
      <c r="PNE2" s="263"/>
      <c r="PNF2" s="264"/>
      <c r="PNG2" s="263"/>
      <c r="PNH2" s="264"/>
      <c r="PNI2" s="263"/>
      <c r="PNJ2" s="264"/>
      <c r="PNK2" s="263"/>
      <c r="PNL2" s="264"/>
      <c r="PNM2" s="263"/>
      <c r="PNN2" s="264"/>
      <c r="PNO2" s="263"/>
      <c r="PNP2" s="264"/>
      <c r="PNQ2" s="263"/>
      <c r="PNR2" s="264"/>
      <c r="PNS2" s="263"/>
      <c r="PNT2" s="264"/>
      <c r="PNU2" s="263"/>
      <c r="PNV2" s="264"/>
      <c r="PNW2" s="263"/>
      <c r="PNX2" s="264"/>
      <c r="PNY2" s="263"/>
      <c r="PNZ2" s="264"/>
      <c r="POA2" s="263"/>
      <c r="POB2" s="264"/>
      <c r="POC2" s="263"/>
      <c r="POD2" s="264"/>
      <c r="POE2" s="263"/>
      <c r="POF2" s="264"/>
      <c r="POG2" s="263"/>
      <c r="POH2" s="264"/>
      <c r="POI2" s="263"/>
      <c r="POJ2" s="264"/>
      <c r="POK2" s="263"/>
      <c r="POL2" s="264"/>
      <c r="POM2" s="263"/>
      <c r="PON2" s="264"/>
      <c r="POO2" s="263"/>
      <c r="POP2" s="264"/>
      <c r="POQ2" s="263"/>
      <c r="POR2" s="264"/>
      <c r="POS2" s="263"/>
      <c r="POT2" s="264"/>
      <c r="POU2" s="263"/>
      <c r="POV2" s="264"/>
      <c r="POW2" s="263"/>
      <c r="POX2" s="264"/>
      <c r="POY2" s="263"/>
      <c r="POZ2" s="264"/>
      <c r="PPA2" s="263"/>
      <c r="PPB2" s="264"/>
      <c r="PPC2" s="263"/>
      <c r="PPD2" s="264"/>
      <c r="PPE2" s="263"/>
      <c r="PPF2" s="264"/>
      <c r="PPG2" s="263"/>
      <c r="PPH2" s="264"/>
      <c r="PPI2" s="263"/>
      <c r="PPJ2" s="264"/>
      <c r="PPK2" s="263"/>
      <c r="PPL2" s="264"/>
      <c r="PPM2" s="263"/>
      <c r="PPN2" s="264"/>
      <c r="PPO2" s="263"/>
      <c r="PPP2" s="264"/>
      <c r="PPQ2" s="263"/>
      <c r="PPR2" s="264"/>
      <c r="PPS2" s="263"/>
      <c r="PPT2" s="264"/>
      <c r="PPU2" s="263"/>
      <c r="PPV2" s="264"/>
      <c r="PPW2" s="263"/>
      <c r="PPX2" s="264"/>
      <c r="PPY2" s="263"/>
      <c r="PPZ2" s="264"/>
      <c r="PQA2" s="263"/>
      <c r="PQB2" s="264"/>
      <c r="PQC2" s="263"/>
      <c r="PQD2" s="264"/>
      <c r="PQE2" s="263"/>
      <c r="PQF2" s="264"/>
      <c r="PQG2" s="263"/>
      <c r="PQH2" s="264"/>
      <c r="PQI2" s="263"/>
      <c r="PQJ2" s="264"/>
      <c r="PQK2" s="263"/>
      <c r="PQL2" s="264"/>
      <c r="PQM2" s="263"/>
      <c r="PQN2" s="264"/>
      <c r="PQO2" s="263"/>
      <c r="PQP2" s="264"/>
      <c r="PQQ2" s="263"/>
      <c r="PQR2" s="264"/>
      <c r="PQS2" s="263"/>
      <c r="PQT2" s="264"/>
      <c r="PQU2" s="263"/>
      <c r="PQV2" s="264"/>
      <c r="PQW2" s="263"/>
      <c r="PQX2" s="264"/>
      <c r="PQY2" s="263"/>
      <c r="PQZ2" s="264"/>
      <c r="PRA2" s="263"/>
      <c r="PRB2" s="264"/>
      <c r="PRC2" s="263"/>
      <c r="PRD2" s="264"/>
      <c r="PRE2" s="263"/>
      <c r="PRF2" s="264"/>
      <c r="PRG2" s="263"/>
      <c r="PRH2" s="264"/>
      <c r="PRI2" s="263"/>
      <c r="PRJ2" s="264"/>
      <c r="PRK2" s="263"/>
      <c r="PRL2" s="264"/>
      <c r="PRM2" s="263"/>
      <c r="PRN2" s="264"/>
      <c r="PRO2" s="263"/>
      <c r="PRP2" s="264"/>
      <c r="PRQ2" s="263"/>
      <c r="PRR2" s="264"/>
      <c r="PRS2" s="263"/>
      <c r="PRT2" s="264"/>
      <c r="PRU2" s="263"/>
      <c r="PRV2" s="264"/>
      <c r="PRW2" s="263"/>
      <c r="PRX2" s="264"/>
      <c r="PRY2" s="263"/>
      <c r="PRZ2" s="264"/>
      <c r="PSA2" s="263"/>
      <c r="PSB2" s="264"/>
      <c r="PSC2" s="263"/>
      <c r="PSD2" s="264"/>
      <c r="PSE2" s="263"/>
      <c r="PSF2" s="264"/>
      <c r="PSG2" s="263"/>
      <c r="PSH2" s="264"/>
      <c r="PSI2" s="263"/>
      <c r="PSJ2" s="264"/>
      <c r="PSK2" s="263"/>
      <c r="PSL2" s="264"/>
      <c r="PSM2" s="263"/>
      <c r="PSN2" s="264"/>
      <c r="PSO2" s="263"/>
      <c r="PSP2" s="264"/>
      <c r="PSQ2" s="263"/>
      <c r="PSR2" s="264"/>
      <c r="PSS2" s="263"/>
      <c r="PST2" s="264"/>
      <c r="PSU2" s="263"/>
      <c r="PSV2" s="264"/>
      <c r="PSW2" s="263"/>
      <c r="PSX2" s="264"/>
      <c r="PSY2" s="263"/>
      <c r="PSZ2" s="264"/>
      <c r="PTA2" s="263"/>
      <c r="PTB2" s="264"/>
      <c r="PTC2" s="263"/>
      <c r="PTD2" s="264"/>
      <c r="PTE2" s="263"/>
      <c r="PTF2" s="264"/>
      <c r="PTG2" s="263"/>
      <c r="PTH2" s="264"/>
      <c r="PTI2" s="263"/>
      <c r="PTJ2" s="264"/>
      <c r="PTK2" s="263"/>
      <c r="PTL2" s="264"/>
      <c r="PTM2" s="263"/>
      <c r="PTN2" s="264"/>
      <c r="PTO2" s="263"/>
      <c r="PTP2" s="264"/>
      <c r="PTQ2" s="263"/>
      <c r="PTR2" s="264"/>
      <c r="PTS2" s="263"/>
      <c r="PTT2" s="264"/>
      <c r="PTU2" s="263"/>
      <c r="PTV2" s="264"/>
      <c r="PTW2" s="263"/>
      <c r="PTX2" s="264"/>
      <c r="PTY2" s="263"/>
      <c r="PTZ2" s="264"/>
      <c r="PUA2" s="263"/>
      <c r="PUB2" s="264"/>
      <c r="PUC2" s="263"/>
      <c r="PUD2" s="264"/>
      <c r="PUE2" s="263"/>
      <c r="PUF2" s="264"/>
      <c r="PUG2" s="263"/>
      <c r="PUH2" s="264"/>
      <c r="PUI2" s="263"/>
      <c r="PUJ2" s="264"/>
      <c r="PUK2" s="263"/>
      <c r="PUL2" s="264"/>
      <c r="PUM2" s="263"/>
      <c r="PUN2" s="264"/>
      <c r="PUO2" s="263"/>
      <c r="PUP2" s="264"/>
      <c r="PUQ2" s="263"/>
      <c r="PUR2" s="264"/>
      <c r="PUS2" s="263"/>
      <c r="PUT2" s="264"/>
      <c r="PUU2" s="263"/>
      <c r="PUV2" s="264"/>
      <c r="PUW2" s="263"/>
      <c r="PUX2" s="264"/>
      <c r="PUY2" s="263"/>
      <c r="PUZ2" s="264"/>
      <c r="PVA2" s="263"/>
      <c r="PVB2" s="264"/>
      <c r="PVC2" s="263"/>
      <c r="PVD2" s="264"/>
      <c r="PVE2" s="263"/>
      <c r="PVF2" s="264"/>
      <c r="PVG2" s="263"/>
      <c r="PVH2" s="264"/>
      <c r="PVI2" s="263"/>
      <c r="PVJ2" s="264"/>
      <c r="PVK2" s="263"/>
      <c r="PVL2" s="264"/>
      <c r="PVM2" s="263"/>
      <c r="PVN2" s="264"/>
      <c r="PVO2" s="263"/>
      <c r="PVP2" s="264"/>
      <c r="PVQ2" s="263"/>
      <c r="PVR2" s="264"/>
      <c r="PVS2" s="263"/>
      <c r="PVT2" s="264"/>
      <c r="PVU2" s="263"/>
      <c r="PVV2" s="264"/>
      <c r="PVW2" s="263"/>
      <c r="PVX2" s="264"/>
      <c r="PVY2" s="263"/>
      <c r="PVZ2" s="264"/>
      <c r="PWA2" s="263"/>
      <c r="PWB2" s="264"/>
      <c r="PWC2" s="263"/>
      <c r="PWD2" s="264"/>
      <c r="PWE2" s="263"/>
      <c r="PWF2" s="264"/>
      <c r="PWG2" s="263"/>
      <c r="PWH2" s="264"/>
      <c r="PWI2" s="263"/>
      <c r="PWJ2" s="264"/>
      <c r="PWK2" s="263"/>
      <c r="PWL2" s="264"/>
      <c r="PWM2" s="263"/>
      <c r="PWN2" s="264"/>
      <c r="PWO2" s="263"/>
      <c r="PWP2" s="264"/>
      <c r="PWQ2" s="263"/>
      <c r="PWR2" s="264"/>
      <c r="PWS2" s="263"/>
      <c r="PWT2" s="264"/>
      <c r="PWU2" s="263"/>
      <c r="PWV2" s="264"/>
      <c r="PWW2" s="263"/>
      <c r="PWX2" s="264"/>
      <c r="PWY2" s="263"/>
      <c r="PWZ2" s="264"/>
      <c r="PXA2" s="263"/>
      <c r="PXB2" s="264"/>
      <c r="PXC2" s="263"/>
      <c r="PXD2" s="264"/>
      <c r="PXE2" s="263"/>
      <c r="PXF2" s="264"/>
      <c r="PXG2" s="263"/>
      <c r="PXH2" s="264"/>
      <c r="PXI2" s="263"/>
      <c r="PXJ2" s="264"/>
      <c r="PXK2" s="263"/>
      <c r="PXL2" s="264"/>
      <c r="PXM2" s="263"/>
      <c r="PXN2" s="264"/>
      <c r="PXO2" s="263"/>
      <c r="PXP2" s="264"/>
      <c r="PXQ2" s="263"/>
      <c r="PXR2" s="264"/>
      <c r="PXS2" s="263"/>
      <c r="PXT2" s="264"/>
      <c r="PXU2" s="263"/>
      <c r="PXV2" s="264"/>
      <c r="PXW2" s="263"/>
      <c r="PXX2" s="264"/>
      <c r="PXY2" s="263"/>
      <c r="PXZ2" s="264"/>
      <c r="PYA2" s="263"/>
      <c r="PYB2" s="264"/>
      <c r="PYC2" s="263"/>
      <c r="PYD2" s="264"/>
      <c r="PYE2" s="263"/>
      <c r="PYF2" s="264"/>
      <c r="PYG2" s="263"/>
      <c r="PYH2" s="264"/>
      <c r="PYI2" s="263"/>
      <c r="PYJ2" s="264"/>
      <c r="PYK2" s="263"/>
      <c r="PYL2" s="264"/>
      <c r="PYM2" s="263"/>
      <c r="PYN2" s="264"/>
      <c r="PYO2" s="263"/>
      <c r="PYP2" s="264"/>
      <c r="PYQ2" s="263"/>
      <c r="PYR2" s="264"/>
      <c r="PYS2" s="263"/>
      <c r="PYT2" s="264"/>
      <c r="PYU2" s="263"/>
      <c r="PYV2" s="264"/>
      <c r="PYW2" s="263"/>
      <c r="PYX2" s="264"/>
      <c r="PYY2" s="263"/>
      <c r="PYZ2" s="264"/>
      <c r="PZA2" s="263"/>
      <c r="PZB2" s="264"/>
      <c r="PZC2" s="263"/>
      <c r="PZD2" s="264"/>
      <c r="PZE2" s="263"/>
      <c r="PZF2" s="264"/>
      <c r="PZG2" s="263"/>
      <c r="PZH2" s="264"/>
      <c r="PZI2" s="263"/>
      <c r="PZJ2" s="264"/>
      <c r="PZK2" s="263"/>
      <c r="PZL2" s="264"/>
      <c r="PZM2" s="263"/>
      <c r="PZN2" s="264"/>
      <c r="PZO2" s="263"/>
      <c r="PZP2" s="264"/>
      <c r="PZQ2" s="263"/>
      <c r="PZR2" s="264"/>
      <c r="PZS2" s="263"/>
      <c r="PZT2" s="264"/>
      <c r="PZU2" s="263"/>
      <c r="PZV2" s="264"/>
      <c r="PZW2" s="263"/>
      <c r="PZX2" s="264"/>
      <c r="PZY2" s="263"/>
      <c r="PZZ2" s="264"/>
      <c r="QAA2" s="263"/>
      <c r="QAB2" s="264"/>
      <c r="QAC2" s="263"/>
      <c r="QAD2" s="264"/>
      <c r="QAE2" s="263"/>
      <c r="QAF2" s="264"/>
      <c r="QAG2" s="263"/>
      <c r="QAH2" s="264"/>
      <c r="QAI2" s="263"/>
      <c r="QAJ2" s="264"/>
      <c r="QAK2" s="263"/>
      <c r="QAL2" s="264"/>
      <c r="QAM2" s="263"/>
      <c r="QAN2" s="264"/>
      <c r="QAO2" s="263"/>
      <c r="QAP2" s="264"/>
      <c r="QAQ2" s="263"/>
      <c r="QAR2" s="264"/>
      <c r="QAS2" s="263"/>
      <c r="QAT2" s="264"/>
      <c r="QAU2" s="263"/>
      <c r="QAV2" s="264"/>
      <c r="QAW2" s="263"/>
      <c r="QAX2" s="264"/>
      <c r="QAY2" s="263"/>
      <c r="QAZ2" s="264"/>
      <c r="QBA2" s="263"/>
      <c r="QBB2" s="264"/>
      <c r="QBC2" s="263"/>
      <c r="QBD2" s="264"/>
      <c r="QBE2" s="263"/>
      <c r="QBF2" s="264"/>
      <c r="QBG2" s="263"/>
      <c r="QBH2" s="264"/>
      <c r="QBI2" s="263"/>
      <c r="QBJ2" s="264"/>
      <c r="QBK2" s="263"/>
      <c r="QBL2" s="264"/>
      <c r="QBM2" s="263"/>
      <c r="QBN2" s="264"/>
      <c r="QBO2" s="263"/>
      <c r="QBP2" s="264"/>
      <c r="QBQ2" s="263"/>
      <c r="QBR2" s="264"/>
      <c r="QBS2" s="263"/>
      <c r="QBT2" s="264"/>
      <c r="QBU2" s="263"/>
      <c r="QBV2" s="264"/>
      <c r="QBW2" s="263"/>
      <c r="QBX2" s="264"/>
      <c r="QBY2" s="263"/>
      <c r="QBZ2" s="264"/>
      <c r="QCA2" s="263"/>
      <c r="QCB2" s="264"/>
      <c r="QCC2" s="263"/>
      <c r="QCD2" s="264"/>
      <c r="QCE2" s="263"/>
      <c r="QCF2" s="264"/>
      <c r="QCG2" s="263"/>
      <c r="QCH2" s="264"/>
      <c r="QCI2" s="263"/>
      <c r="QCJ2" s="264"/>
      <c r="QCK2" s="263"/>
      <c r="QCL2" s="264"/>
      <c r="QCM2" s="263"/>
      <c r="QCN2" s="264"/>
      <c r="QCO2" s="263"/>
      <c r="QCP2" s="264"/>
      <c r="QCQ2" s="263"/>
      <c r="QCR2" s="264"/>
      <c r="QCS2" s="263"/>
      <c r="QCT2" s="264"/>
      <c r="QCU2" s="263"/>
      <c r="QCV2" s="264"/>
      <c r="QCW2" s="263"/>
      <c r="QCX2" s="264"/>
      <c r="QCY2" s="263"/>
      <c r="QCZ2" s="264"/>
      <c r="QDA2" s="263"/>
      <c r="QDB2" s="264"/>
      <c r="QDC2" s="263"/>
      <c r="QDD2" s="264"/>
      <c r="QDE2" s="263"/>
      <c r="QDF2" s="264"/>
      <c r="QDG2" s="263"/>
      <c r="QDH2" s="264"/>
      <c r="QDI2" s="263"/>
      <c r="QDJ2" s="264"/>
      <c r="QDK2" s="263"/>
      <c r="QDL2" s="264"/>
      <c r="QDM2" s="263"/>
      <c r="QDN2" s="264"/>
      <c r="QDO2" s="263"/>
      <c r="QDP2" s="264"/>
      <c r="QDQ2" s="263"/>
      <c r="QDR2" s="264"/>
      <c r="QDS2" s="263"/>
      <c r="QDT2" s="264"/>
      <c r="QDU2" s="263"/>
      <c r="QDV2" s="264"/>
      <c r="QDW2" s="263"/>
      <c r="QDX2" s="264"/>
      <c r="QDY2" s="263"/>
      <c r="QDZ2" s="264"/>
      <c r="QEA2" s="263"/>
      <c r="QEB2" s="264"/>
      <c r="QEC2" s="263"/>
      <c r="QED2" s="264"/>
      <c r="QEE2" s="263"/>
      <c r="QEF2" s="264"/>
      <c r="QEG2" s="263"/>
      <c r="QEH2" s="264"/>
      <c r="QEI2" s="263"/>
      <c r="QEJ2" s="264"/>
      <c r="QEK2" s="263"/>
      <c r="QEL2" s="264"/>
      <c r="QEM2" s="263"/>
      <c r="QEN2" s="264"/>
      <c r="QEO2" s="263"/>
      <c r="QEP2" s="264"/>
      <c r="QEQ2" s="263"/>
      <c r="QER2" s="264"/>
      <c r="QES2" s="263"/>
      <c r="QET2" s="264"/>
      <c r="QEU2" s="263"/>
      <c r="QEV2" s="264"/>
      <c r="QEW2" s="263"/>
      <c r="QEX2" s="264"/>
      <c r="QEY2" s="263"/>
      <c r="QEZ2" s="264"/>
      <c r="QFA2" s="263"/>
      <c r="QFB2" s="264"/>
      <c r="QFC2" s="263"/>
      <c r="QFD2" s="264"/>
      <c r="QFE2" s="263"/>
      <c r="QFF2" s="264"/>
      <c r="QFG2" s="263"/>
      <c r="QFH2" s="264"/>
      <c r="QFI2" s="263"/>
      <c r="QFJ2" s="264"/>
      <c r="QFK2" s="263"/>
      <c r="QFL2" s="264"/>
      <c r="QFM2" s="263"/>
      <c r="QFN2" s="264"/>
      <c r="QFO2" s="263"/>
      <c r="QFP2" s="264"/>
      <c r="QFQ2" s="263"/>
      <c r="QFR2" s="264"/>
      <c r="QFS2" s="263"/>
      <c r="QFT2" s="264"/>
      <c r="QFU2" s="263"/>
      <c r="QFV2" s="264"/>
      <c r="QFW2" s="263"/>
      <c r="QFX2" s="264"/>
      <c r="QFY2" s="263"/>
      <c r="QFZ2" s="264"/>
      <c r="QGA2" s="263"/>
      <c r="QGB2" s="264"/>
      <c r="QGC2" s="263"/>
      <c r="QGD2" s="264"/>
      <c r="QGE2" s="263"/>
      <c r="QGF2" s="264"/>
      <c r="QGG2" s="263"/>
      <c r="QGH2" s="264"/>
      <c r="QGI2" s="263"/>
      <c r="QGJ2" s="264"/>
      <c r="QGK2" s="263"/>
      <c r="QGL2" s="264"/>
      <c r="QGM2" s="263"/>
      <c r="QGN2" s="264"/>
      <c r="QGO2" s="263"/>
      <c r="QGP2" s="264"/>
      <c r="QGQ2" s="263"/>
      <c r="QGR2" s="264"/>
      <c r="QGS2" s="263"/>
      <c r="QGT2" s="264"/>
      <c r="QGU2" s="263"/>
      <c r="QGV2" s="264"/>
      <c r="QGW2" s="263"/>
      <c r="QGX2" s="264"/>
      <c r="QGY2" s="263"/>
      <c r="QGZ2" s="264"/>
      <c r="QHA2" s="263"/>
      <c r="QHB2" s="264"/>
      <c r="QHC2" s="263"/>
      <c r="QHD2" s="264"/>
      <c r="QHE2" s="263"/>
      <c r="QHF2" s="264"/>
      <c r="QHG2" s="263"/>
      <c r="QHH2" s="264"/>
      <c r="QHI2" s="263"/>
      <c r="QHJ2" s="264"/>
      <c r="QHK2" s="263"/>
      <c r="QHL2" s="264"/>
      <c r="QHM2" s="263"/>
      <c r="QHN2" s="264"/>
      <c r="QHO2" s="263"/>
      <c r="QHP2" s="264"/>
      <c r="QHQ2" s="263"/>
      <c r="QHR2" s="264"/>
      <c r="QHS2" s="263"/>
      <c r="QHT2" s="264"/>
      <c r="QHU2" s="263"/>
      <c r="QHV2" s="264"/>
      <c r="QHW2" s="263"/>
      <c r="QHX2" s="264"/>
      <c r="QHY2" s="263"/>
      <c r="QHZ2" s="264"/>
      <c r="QIA2" s="263"/>
      <c r="QIB2" s="264"/>
      <c r="QIC2" s="263"/>
      <c r="QID2" s="264"/>
      <c r="QIE2" s="263"/>
      <c r="QIF2" s="264"/>
      <c r="QIG2" s="263"/>
      <c r="QIH2" s="264"/>
      <c r="QII2" s="263"/>
      <c r="QIJ2" s="264"/>
      <c r="QIK2" s="263"/>
      <c r="QIL2" s="264"/>
      <c r="QIM2" s="263"/>
      <c r="QIN2" s="264"/>
      <c r="QIO2" s="263"/>
      <c r="QIP2" s="264"/>
      <c r="QIQ2" s="263"/>
      <c r="QIR2" s="264"/>
      <c r="QIS2" s="263"/>
      <c r="QIT2" s="264"/>
      <c r="QIU2" s="263"/>
      <c r="QIV2" s="264"/>
      <c r="QIW2" s="263"/>
      <c r="QIX2" s="264"/>
      <c r="QIY2" s="263"/>
      <c r="QIZ2" s="264"/>
      <c r="QJA2" s="263"/>
      <c r="QJB2" s="264"/>
      <c r="QJC2" s="263"/>
      <c r="QJD2" s="264"/>
      <c r="QJE2" s="263"/>
      <c r="QJF2" s="264"/>
      <c r="QJG2" s="263"/>
      <c r="QJH2" s="264"/>
      <c r="QJI2" s="263"/>
      <c r="QJJ2" s="264"/>
      <c r="QJK2" s="263"/>
      <c r="QJL2" s="264"/>
      <c r="QJM2" s="263"/>
      <c r="QJN2" s="264"/>
      <c r="QJO2" s="263"/>
      <c r="QJP2" s="264"/>
      <c r="QJQ2" s="263"/>
      <c r="QJR2" s="264"/>
      <c r="QJS2" s="263"/>
      <c r="QJT2" s="264"/>
      <c r="QJU2" s="263"/>
      <c r="QJV2" s="264"/>
      <c r="QJW2" s="263"/>
      <c r="QJX2" s="264"/>
      <c r="QJY2" s="263"/>
      <c r="QJZ2" s="264"/>
      <c r="QKA2" s="263"/>
      <c r="QKB2" s="264"/>
      <c r="QKC2" s="263"/>
      <c r="QKD2" s="264"/>
      <c r="QKE2" s="263"/>
      <c r="QKF2" s="264"/>
      <c r="QKG2" s="263"/>
      <c r="QKH2" s="264"/>
      <c r="QKI2" s="263"/>
      <c r="QKJ2" s="264"/>
      <c r="QKK2" s="263"/>
      <c r="QKL2" s="264"/>
      <c r="QKM2" s="263"/>
      <c r="QKN2" s="264"/>
      <c r="QKO2" s="263"/>
      <c r="QKP2" s="264"/>
      <c r="QKQ2" s="263"/>
      <c r="QKR2" s="264"/>
      <c r="QKS2" s="263"/>
      <c r="QKT2" s="264"/>
      <c r="QKU2" s="263"/>
      <c r="QKV2" s="264"/>
      <c r="QKW2" s="263"/>
      <c r="QKX2" s="264"/>
      <c r="QKY2" s="263"/>
      <c r="QKZ2" s="264"/>
      <c r="QLA2" s="263"/>
      <c r="QLB2" s="264"/>
      <c r="QLC2" s="263"/>
      <c r="QLD2" s="264"/>
      <c r="QLE2" s="263"/>
      <c r="QLF2" s="264"/>
      <c r="QLG2" s="263"/>
      <c r="QLH2" s="264"/>
      <c r="QLI2" s="263"/>
      <c r="QLJ2" s="264"/>
      <c r="QLK2" s="263"/>
      <c r="QLL2" s="264"/>
      <c r="QLM2" s="263"/>
      <c r="QLN2" s="264"/>
      <c r="QLO2" s="263"/>
      <c r="QLP2" s="264"/>
      <c r="QLQ2" s="263"/>
      <c r="QLR2" s="264"/>
      <c r="QLS2" s="263"/>
      <c r="QLT2" s="264"/>
      <c r="QLU2" s="263"/>
      <c r="QLV2" s="264"/>
      <c r="QLW2" s="263"/>
      <c r="QLX2" s="264"/>
      <c r="QLY2" s="263"/>
      <c r="QLZ2" s="264"/>
      <c r="QMA2" s="263"/>
      <c r="QMB2" s="264"/>
      <c r="QMC2" s="263"/>
      <c r="QMD2" s="264"/>
      <c r="QME2" s="263"/>
      <c r="QMF2" s="264"/>
      <c r="QMG2" s="263"/>
      <c r="QMH2" s="264"/>
      <c r="QMI2" s="263"/>
      <c r="QMJ2" s="264"/>
      <c r="QMK2" s="263"/>
      <c r="QML2" s="264"/>
      <c r="QMM2" s="263"/>
      <c r="QMN2" s="264"/>
      <c r="QMO2" s="263"/>
      <c r="QMP2" s="264"/>
      <c r="QMQ2" s="263"/>
      <c r="QMR2" s="264"/>
      <c r="QMS2" s="263"/>
      <c r="QMT2" s="264"/>
      <c r="QMU2" s="263"/>
      <c r="QMV2" s="264"/>
      <c r="QMW2" s="263"/>
      <c r="QMX2" s="264"/>
      <c r="QMY2" s="263"/>
      <c r="QMZ2" s="264"/>
      <c r="QNA2" s="263"/>
      <c r="QNB2" s="264"/>
      <c r="QNC2" s="263"/>
      <c r="QND2" s="264"/>
      <c r="QNE2" s="263"/>
      <c r="QNF2" s="264"/>
      <c r="QNG2" s="263"/>
      <c r="QNH2" s="264"/>
      <c r="QNI2" s="263"/>
      <c r="QNJ2" s="264"/>
      <c r="QNK2" s="263"/>
      <c r="QNL2" s="264"/>
      <c r="QNM2" s="263"/>
      <c r="QNN2" s="264"/>
      <c r="QNO2" s="263"/>
      <c r="QNP2" s="264"/>
      <c r="QNQ2" s="263"/>
      <c r="QNR2" s="264"/>
      <c r="QNS2" s="263"/>
      <c r="QNT2" s="264"/>
      <c r="QNU2" s="263"/>
      <c r="QNV2" s="264"/>
      <c r="QNW2" s="263"/>
      <c r="QNX2" s="264"/>
      <c r="QNY2" s="263"/>
      <c r="QNZ2" s="264"/>
      <c r="QOA2" s="263"/>
      <c r="QOB2" s="264"/>
      <c r="QOC2" s="263"/>
      <c r="QOD2" s="264"/>
      <c r="QOE2" s="263"/>
      <c r="QOF2" s="264"/>
      <c r="QOG2" s="263"/>
      <c r="QOH2" s="264"/>
      <c r="QOI2" s="263"/>
      <c r="QOJ2" s="264"/>
      <c r="QOK2" s="263"/>
      <c r="QOL2" s="264"/>
      <c r="QOM2" s="263"/>
      <c r="QON2" s="264"/>
      <c r="QOO2" s="263"/>
      <c r="QOP2" s="264"/>
      <c r="QOQ2" s="263"/>
      <c r="QOR2" s="264"/>
      <c r="QOS2" s="263"/>
      <c r="QOT2" s="264"/>
      <c r="QOU2" s="263"/>
      <c r="QOV2" s="264"/>
      <c r="QOW2" s="263"/>
      <c r="QOX2" s="264"/>
      <c r="QOY2" s="263"/>
      <c r="QOZ2" s="264"/>
      <c r="QPA2" s="263"/>
      <c r="QPB2" s="264"/>
      <c r="QPC2" s="263"/>
      <c r="QPD2" s="264"/>
      <c r="QPE2" s="263"/>
      <c r="QPF2" s="264"/>
      <c r="QPG2" s="263"/>
      <c r="QPH2" s="264"/>
      <c r="QPI2" s="263"/>
      <c r="QPJ2" s="264"/>
      <c r="QPK2" s="263"/>
      <c r="QPL2" s="264"/>
      <c r="QPM2" s="263"/>
      <c r="QPN2" s="264"/>
      <c r="QPO2" s="263"/>
      <c r="QPP2" s="264"/>
      <c r="QPQ2" s="263"/>
      <c r="QPR2" s="264"/>
      <c r="QPS2" s="263"/>
      <c r="QPT2" s="264"/>
      <c r="QPU2" s="263"/>
      <c r="QPV2" s="264"/>
      <c r="QPW2" s="263"/>
      <c r="QPX2" s="264"/>
      <c r="QPY2" s="263"/>
      <c r="QPZ2" s="264"/>
      <c r="QQA2" s="263"/>
      <c r="QQB2" s="264"/>
      <c r="QQC2" s="263"/>
      <c r="QQD2" s="264"/>
      <c r="QQE2" s="263"/>
      <c r="QQF2" s="264"/>
      <c r="QQG2" s="263"/>
      <c r="QQH2" s="264"/>
      <c r="QQI2" s="263"/>
      <c r="QQJ2" s="264"/>
      <c r="QQK2" s="263"/>
      <c r="QQL2" s="264"/>
      <c r="QQM2" s="263"/>
      <c r="QQN2" s="264"/>
      <c r="QQO2" s="263"/>
      <c r="QQP2" s="264"/>
      <c r="QQQ2" s="263"/>
      <c r="QQR2" s="264"/>
      <c r="QQS2" s="263"/>
      <c r="QQT2" s="264"/>
      <c r="QQU2" s="263"/>
      <c r="QQV2" s="264"/>
      <c r="QQW2" s="263"/>
      <c r="QQX2" s="264"/>
      <c r="QQY2" s="263"/>
      <c r="QQZ2" s="264"/>
      <c r="QRA2" s="263"/>
      <c r="QRB2" s="264"/>
      <c r="QRC2" s="263"/>
      <c r="QRD2" s="264"/>
      <c r="QRE2" s="263"/>
      <c r="QRF2" s="264"/>
      <c r="QRG2" s="263"/>
      <c r="QRH2" s="264"/>
      <c r="QRI2" s="263"/>
      <c r="QRJ2" s="264"/>
      <c r="QRK2" s="263"/>
      <c r="QRL2" s="264"/>
      <c r="QRM2" s="263"/>
      <c r="QRN2" s="264"/>
      <c r="QRO2" s="263"/>
      <c r="QRP2" s="264"/>
      <c r="QRQ2" s="263"/>
      <c r="QRR2" s="264"/>
      <c r="QRS2" s="263"/>
      <c r="QRT2" s="264"/>
      <c r="QRU2" s="263"/>
      <c r="QRV2" s="264"/>
      <c r="QRW2" s="263"/>
      <c r="QRX2" s="264"/>
      <c r="QRY2" s="263"/>
      <c r="QRZ2" s="264"/>
      <c r="QSA2" s="263"/>
      <c r="QSB2" s="264"/>
      <c r="QSC2" s="263"/>
      <c r="QSD2" s="264"/>
      <c r="QSE2" s="263"/>
      <c r="QSF2" s="264"/>
      <c r="QSG2" s="263"/>
      <c r="QSH2" s="264"/>
      <c r="QSI2" s="263"/>
      <c r="QSJ2" s="264"/>
      <c r="QSK2" s="263"/>
      <c r="QSL2" s="264"/>
      <c r="QSM2" s="263"/>
      <c r="QSN2" s="264"/>
      <c r="QSO2" s="263"/>
      <c r="QSP2" s="264"/>
      <c r="QSQ2" s="263"/>
      <c r="QSR2" s="264"/>
      <c r="QSS2" s="263"/>
      <c r="QST2" s="264"/>
      <c r="QSU2" s="263"/>
      <c r="QSV2" s="264"/>
      <c r="QSW2" s="263"/>
      <c r="QSX2" s="264"/>
      <c r="QSY2" s="263"/>
      <c r="QSZ2" s="264"/>
      <c r="QTA2" s="263"/>
      <c r="QTB2" s="264"/>
      <c r="QTC2" s="263"/>
      <c r="QTD2" s="264"/>
      <c r="QTE2" s="263"/>
      <c r="QTF2" s="264"/>
      <c r="QTG2" s="263"/>
      <c r="QTH2" s="264"/>
      <c r="QTI2" s="263"/>
      <c r="QTJ2" s="264"/>
      <c r="QTK2" s="263"/>
      <c r="QTL2" s="264"/>
      <c r="QTM2" s="263"/>
      <c r="QTN2" s="264"/>
      <c r="QTO2" s="263"/>
      <c r="QTP2" s="264"/>
      <c r="QTQ2" s="263"/>
      <c r="QTR2" s="264"/>
      <c r="QTS2" s="263"/>
      <c r="QTT2" s="264"/>
      <c r="QTU2" s="263"/>
      <c r="QTV2" s="264"/>
      <c r="QTW2" s="263"/>
      <c r="QTX2" s="264"/>
      <c r="QTY2" s="263"/>
      <c r="QTZ2" s="264"/>
      <c r="QUA2" s="263"/>
      <c r="QUB2" s="264"/>
      <c r="QUC2" s="263"/>
      <c r="QUD2" s="264"/>
      <c r="QUE2" s="263"/>
      <c r="QUF2" s="264"/>
      <c r="QUG2" s="263"/>
      <c r="QUH2" s="264"/>
      <c r="QUI2" s="263"/>
      <c r="QUJ2" s="264"/>
      <c r="QUK2" s="263"/>
      <c r="QUL2" s="264"/>
      <c r="QUM2" s="263"/>
      <c r="QUN2" s="264"/>
      <c r="QUO2" s="263"/>
      <c r="QUP2" s="264"/>
      <c r="QUQ2" s="263"/>
      <c r="QUR2" s="264"/>
      <c r="QUS2" s="263"/>
      <c r="QUT2" s="264"/>
      <c r="QUU2" s="263"/>
      <c r="QUV2" s="264"/>
      <c r="QUW2" s="263"/>
      <c r="QUX2" s="264"/>
      <c r="QUY2" s="263"/>
      <c r="QUZ2" s="264"/>
      <c r="QVA2" s="263"/>
      <c r="QVB2" s="264"/>
      <c r="QVC2" s="263"/>
      <c r="QVD2" s="264"/>
      <c r="QVE2" s="263"/>
      <c r="QVF2" s="264"/>
      <c r="QVG2" s="263"/>
      <c r="QVH2" s="264"/>
      <c r="QVI2" s="263"/>
      <c r="QVJ2" s="264"/>
      <c r="QVK2" s="263"/>
      <c r="QVL2" s="264"/>
      <c r="QVM2" s="263"/>
      <c r="QVN2" s="264"/>
      <c r="QVO2" s="263"/>
      <c r="QVP2" s="264"/>
      <c r="QVQ2" s="263"/>
      <c r="QVR2" s="264"/>
      <c r="QVS2" s="263"/>
      <c r="QVT2" s="264"/>
      <c r="QVU2" s="263"/>
      <c r="QVV2" s="264"/>
      <c r="QVW2" s="263"/>
      <c r="QVX2" s="264"/>
      <c r="QVY2" s="263"/>
      <c r="QVZ2" s="264"/>
      <c r="QWA2" s="263"/>
      <c r="QWB2" s="264"/>
      <c r="QWC2" s="263"/>
      <c r="QWD2" s="264"/>
      <c r="QWE2" s="263"/>
      <c r="QWF2" s="264"/>
      <c r="QWG2" s="263"/>
      <c r="QWH2" s="264"/>
      <c r="QWI2" s="263"/>
      <c r="QWJ2" s="264"/>
      <c r="QWK2" s="263"/>
      <c r="QWL2" s="264"/>
      <c r="QWM2" s="263"/>
      <c r="QWN2" s="264"/>
      <c r="QWO2" s="263"/>
      <c r="QWP2" s="264"/>
      <c r="QWQ2" s="263"/>
      <c r="QWR2" s="264"/>
      <c r="QWS2" s="263"/>
      <c r="QWT2" s="264"/>
      <c r="QWU2" s="263"/>
      <c r="QWV2" s="264"/>
      <c r="QWW2" s="263"/>
      <c r="QWX2" s="264"/>
      <c r="QWY2" s="263"/>
      <c r="QWZ2" s="264"/>
      <c r="QXA2" s="263"/>
      <c r="QXB2" s="264"/>
      <c r="QXC2" s="263"/>
      <c r="QXD2" s="264"/>
      <c r="QXE2" s="263"/>
      <c r="QXF2" s="264"/>
      <c r="QXG2" s="263"/>
      <c r="QXH2" s="264"/>
      <c r="QXI2" s="263"/>
      <c r="QXJ2" s="264"/>
      <c r="QXK2" s="263"/>
      <c r="QXL2" s="264"/>
      <c r="QXM2" s="263"/>
      <c r="QXN2" s="264"/>
      <c r="QXO2" s="263"/>
      <c r="QXP2" s="264"/>
      <c r="QXQ2" s="263"/>
      <c r="QXR2" s="264"/>
      <c r="QXS2" s="263"/>
      <c r="QXT2" s="264"/>
      <c r="QXU2" s="263"/>
      <c r="QXV2" s="264"/>
      <c r="QXW2" s="263"/>
      <c r="QXX2" s="264"/>
      <c r="QXY2" s="263"/>
      <c r="QXZ2" s="264"/>
      <c r="QYA2" s="263"/>
      <c r="QYB2" s="264"/>
      <c r="QYC2" s="263"/>
      <c r="QYD2" s="264"/>
      <c r="QYE2" s="263"/>
      <c r="QYF2" s="264"/>
      <c r="QYG2" s="263"/>
      <c r="QYH2" s="264"/>
      <c r="QYI2" s="263"/>
      <c r="QYJ2" s="264"/>
      <c r="QYK2" s="263"/>
      <c r="QYL2" s="264"/>
      <c r="QYM2" s="263"/>
      <c r="QYN2" s="264"/>
      <c r="QYO2" s="263"/>
      <c r="QYP2" s="264"/>
      <c r="QYQ2" s="263"/>
      <c r="QYR2" s="264"/>
      <c r="QYS2" s="263"/>
      <c r="QYT2" s="264"/>
      <c r="QYU2" s="263"/>
      <c r="QYV2" s="264"/>
      <c r="QYW2" s="263"/>
      <c r="QYX2" s="264"/>
      <c r="QYY2" s="263"/>
      <c r="QYZ2" s="264"/>
      <c r="QZA2" s="263"/>
      <c r="QZB2" s="264"/>
      <c r="QZC2" s="263"/>
      <c r="QZD2" s="264"/>
      <c r="QZE2" s="263"/>
      <c r="QZF2" s="264"/>
      <c r="QZG2" s="263"/>
      <c r="QZH2" s="264"/>
      <c r="QZI2" s="263"/>
      <c r="QZJ2" s="264"/>
      <c r="QZK2" s="263"/>
      <c r="QZL2" s="264"/>
      <c r="QZM2" s="263"/>
      <c r="QZN2" s="264"/>
      <c r="QZO2" s="263"/>
      <c r="QZP2" s="264"/>
      <c r="QZQ2" s="263"/>
      <c r="QZR2" s="264"/>
      <c r="QZS2" s="263"/>
      <c r="QZT2" s="264"/>
      <c r="QZU2" s="263"/>
      <c r="QZV2" s="264"/>
      <c r="QZW2" s="263"/>
      <c r="QZX2" s="264"/>
      <c r="QZY2" s="263"/>
      <c r="QZZ2" s="264"/>
      <c r="RAA2" s="263"/>
      <c r="RAB2" s="264"/>
      <c r="RAC2" s="263"/>
      <c r="RAD2" s="264"/>
      <c r="RAE2" s="263"/>
      <c r="RAF2" s="264"/>
      <c r="RAG2" s="263"/>
      <c r="RAH2" s="264"/>
      <c r="RAI2" s="263"/>
      <c r="RAJ2" s="264"/>
      <c r="RAK2" s="263"/>
      <c r="RAL2" s="264"/>
      <c r="RAM2" s="263"/>
      <c r="RAN2" s="264"/>
      <c r="RAO2" s="263"/>
      <c r="RAP2" s="264"/>
      <c r="RAQ2" s="263"/>
      <c r="RAR2" s="264"/>
      <c r="RAS2" s="263"/>
      <c r="RAT2" s="264"/>
      <c r="RAU2" s="263"/>
      <c r="RAV2" s="264"/>
      <c r="RAW2" s="263"/>
      <c r="RAX2" s="264"/>
      <c r="RAY2" s="263"/>
      <c r="RAZ2" s="264"/>
      <c r="RBA2" s="263"/>
      <c r="RBB2" s="264"/>
      <c r="RBC2" s="263"/>
      <c r="RBD2" s="264"/>
      <c r="RBE2" s="263"/>
      <c r="RBF2" s="264"/>
      <c r="RBG2" s="263"/>
      <c r="RBH2" s="264"/>
      <c r="RBI2" s="263"/>
      <c r="RBJ2" s="264"/>
      <c r="RBK2" s="263"/>
      <c r="RBL2" s="264"/>
      <c r="RBM2" s="263"/>
      <c r="RBN2" s="264"/>
      <c r="RBO2" s="263"/>
      <c r="RBP2" s="264"/>
      <c r="RBQ2" s="263"/>
      <c r="RBR2" s="264"/>
      <c r="RBS2" s="263"/>
      <c r="RBT2" s="264"/>
      <c r="RBU2" s="263"/>
      <c r="RBV2" s="264"/>
      <c r="RBW2" s="263"/>
      <c r="RBX2" s="264"/>
      <c r="RBY2" s="263"/>
      <c r="RBZ2" s="264"/>
      <c r="RCA2" s="263"/>
      <c r="RCB2" s="264"/>
      <c r="RCC2" s="263"/>
      <c r="RCD2" s="264"/>
      <c r="RCE2" s="263"/>
      <c r="RCF2" s="264"/>
      <c r="RCG2" s="263"/>
      <c r="RCH2" s="264"/>
      <c r="RCI2" s="263"/>
      <c r="RCJ2" s="264"/>
      <c r="RCK2" s="263"/>
      <c r="RCL2" s="264"/>
      <c r="RCM2" s="263"/>
      <c r="RCN2" s="264"/>
      <c r="RCO2" s="263"/>
      <c r="RCP2" s="264"/>
      <c r="RCQ2" s="263"/>
      <c r="RCR2" s="264"/>
      <c r="RCS2" s="263"/>
      <c r="RCT2" s="264"/>
      <c r="RCU2" s="263"/>
      <c r="RCV2" s="264"/>
      <c r="RCW2" s="263"/>
      <c r="RCX2" s="264"/>
      <c r="RCY2" s="263"/>
      <c r="RCZ2" s="264"/>
      <c r="RDA2" s="263"/>
      <c r="RDB2" s="264"/>
      <c r="RDC2" s="263"/>
      <c r="RDD2" s="264"/>
      <c r="RDE2" s="263"/>
      <c r="RDF2" s="264"/>
      <c r="RDG2" s="263"/>
      <c r="RDH2" s="264"/>
      <c r="RDI2" s="263"/>
      <c r="RDJ2" s="264"/>
      <c r="RDK2" s="263"/>
      <c r="RDL2" s="264"/>
      <c r="RDM2" s="263"/>
      <c r="RDN2" s="264"/>
      <c r="RDO2" s="263"/>
      <c r="RDP2" s="264"/>
      <c r="RDQ2" s="263"/>
      <c r="RDR2" s="264"/>
      <c r="RDS2" s="263"/>
      <c r="RDT2" s="264"/>
      <c r="RDU2" s="263"/>
      <c r="RDV2" s="264"/>
      <c r="RDW2" s="263"/>
      <c r="RDX2" s="264"/>
      <c r="RDY2" s="263"/>
      <c r="RDZ2" s="264"/>
      <c r="REA2" s="263"/>
      <c r="REB2" s="264"/>
      <c r="REC2" s="263"/>
      <c r="RED2" s="264"/>
      <c r="REE2" s="263"/>
      <c r="REF2" s="264"/>
      <c r="REG2" s="263"/>
      <c r="REH2" s="264"/>
      <c r="REI2" s="263"/>
      <c r="REJ2" s="264"/>
      <c r="REK2" s="263"/>
      <c r="REL2" s="264"/>
      <c r="REM2" s="263"/>
      <c r="REN2" s="264"/>
      <c r="REO2" s="263"/>
      <c r="REP2" s="264"/>
      <c r="REQ2" s="263"/>
      <c r="RER2" s="264"/>
      <c r="RES2" s="263"/>
      <c r="RET2" s="264"/>
      <c r="REU2" s="263"/>
      <c r="REV2" s="264"/>
      <c r="REW2" s="263"/>
      <c r="REX2" s="264"/>
      <c r="REY2" s="263"/>
      <c r="REZ2" s="264"/>
      <c r="RFA2" s="263"/>
      <c r="RFB2" s="264"/>
      <c r="RFC2" s="263"/>
      <c r="RFD2" s="264"/>
      <c r="RFE2" s="263"/>
      <c r="RFF2" s="264"/>
      <c r="RFG2" s="263"/>
      <c r="RFH2" s="264"/>
      <c r="RFI2" s="263"/>
      <c r="RFJ2" s="264"/>
      <c r="RFK2" s="263"/>
      <c r="RFL2" s="264"/>
      <c r="RFM2" s="263"/>
      <c r="RFN2" s="264"/>
      <c r="RFO2" s="263"/>
      <c r="RFP2" s="264"/>
      <c r="RFQ2" s="263"/>
      <c r="RFR2" s="264"/>
      <c r="RFS2" s="263"/>
      <c r="RFT2" s="264"/>
      <c r="RFU2" s="263"/>
      <c r="RFV2" s="264"/>
      <c r="RFW2" s="263"/>
      <c r="RFX2" s="264"/>
      <c r="RFY2" s="263"/>
      <c r="RFZ2" s="264"/>
      <c r="RGA2" s="263"/>
      <c r="RGB2" s="264"/>
      <c r="RGC2" s="263"/>
      <c r="RGD2" s="264"/>
      <c r="RGE2" s="263"/>
      <c r="RGF2" s="264"/>
      <c r="RGG2" s="263"/>
      <c r="RGH2" s="264"/>
      <c r="RGI2" s="263"/>
      <c r="RGJ2" s="264"/>
      <c r="RGK2" s="263"/>
      <c r="RGL2" s="264"/>
      <c r="RGM2" s="263"/>
      <c r="RGN2" s="264"/>
      <c r="RGO2" s="263"/>
      <c r="RGP2" s="264"/>
      <c r="RGQ2" s="263"/>
      <c r="RGR2" s="264"/>
      <c r="RGS2" s="263"/>
      <c r="RGT2" s="264"/>
      <c r="RGU2" s="263"/>
      <c r="RGV2" s="264"/>
      <c r="RGW2" s="263"/>
      <c r="RGX2" s="264"/>
      <c r="RGY2" s="263"/>
      <c r="RGZ2" s="264"/>
      <c r="RHA2" s="263"/>
      <c r="RHB2" s="264"/>
      <c r="RHC2" s="263"/>
      <c r="RHD2" s="264"/>
      <c r="RHE2" s="263"/>
      <c r="RHF2" s="264"/>
      <c r="RHG2" s="263"/>
      <c r="RHH2" s="264"/>
      <c r="RHI2" s="263"/>
      <c r="RHJ2" s="264"/>
      <c r="RHK2" s="263"/>
      <c r="RHL2" s="264"/>
      <c r="RHM2" s="263"/>
      <c r="RHN2" s="264"/>
      <c r="RHO2" s="263"/>
      <c r="RHP2" s="264"/>
      <c r="RHQ2" s="263"/>
      <c r="RHR2" s="264"/>
      <c r="RHS2" s="263"/>
      <c r="RHT2" s="264"/>
      <c r="RHU2" s="263"/>
      <c r="RHV2" s="264"/>
      <c r="RHW2" s="263"/>
      <c r="RHX2" s="264"/>
      <c r="RHY2" s="263"/>
      <c r="RHZ2" s="264"/>
      <c r="RIA2" s="263"/>
      <c r="RIB2" s="264"/>
      <c r="RIC2" s="263"/>
      <c r="RID2" s="264"/>
      <c r="RIE2" s="263"/>
      <c r="RIF2" s="264"/>
      <c r="RIG2" s="263"/>
      <c r="RIH2" s="264"/>
      <c r="RII2" s="263"/>
      <c r="RIJ2" s="264"/>
      <c r="RIK2" s="263"/>
      <c r="RIL2" s="264"/>
      <c r="RIM2" s="263"/>
      <c r="RIN2" s="264"/>
      <c r="RIO2" s="263"/>
      <c r="RIP2" s="264"/>
      <c r="RIQ2" s="263"/>
      <c r="RIR2" s="264"/>
      <c r="RIS2" s="263"/>
      <c r="RIT2" s="264"/>
      <c r="RIU2" s="263"/>
      <c r="RIV2" s="264"/>
      <c r="RIW2" s="263"/>
      <c r="RIX2" s="264"/>
      <c r="RIY2" s="263"/>
      <c r="RIZ2" s="264"/>
      <c r="RJA2" s="263"/>
      <c r="RJB2" s="264"/>
      <c r="RJC2" s="263"/>
      <c r="RJD2" s="264"/>
      <c r="RJE2" s="263"/>
      <c r="RJF2" s="264"/>
      <c r="RJG2" s="263"/>
      <c r="RJH2" s="264"/>
      <c r="RJI2" s="263"/>
      <c r="RJJ2" s="264"/>
      <c r="RJK2" s="263"/>
      <c r="RJL2" s="264"/>
      <c r="RJM2" s="263"/>
      <c r="RJN2" s="264"/>
      <c r="RJO2" s="263"/>
      <c r="RJP2" s="264"/>
      <c r="RJQ2" s="263"/>
      <c r="RJR2" s="264"/>
      <c r="RJS2" s="263"/>
      <c r="RJT2" s="264"/>
      <c r="RJU2" s="263"/>
      <c r="RJV2" s="264"/>
      <c r="RJW2" s="263"/>
      <c r="RJX2" s="264"/>
      <c r="RJY2" s="263"/>
      <c r="RJZ2" s="264"/>
      <c r="RKA2" s="263"/>
      <c r="RKB2" s="264"/>
      <c r="RKC2" s="263"/>
      <c r="RKD2" s="264"/>
      <c r="RKE2" s="263"/>
      <c r="RKF2" s="264"/>
      <c r="RKG2" s="263"/>
      <c r="RKH2" s="264"/>
      <c r="RKI2" s="263"/>
      <c r="RKJ2" s="264"/>
      <c r="RKK2" s="263"/>
      <c r="RKL2" s="264"/>
      <c r="RKM2" s="263"/>
      <c r="RKN2" s="264"/>
      <c r="RKO2" s="263"/>
      <c r="RKP2" s="264"/>
      <c r="RKQ2" s="263"/>
      <c r="RKR2" s="264"/>
      <c r="RKS2" s="263"/>
      <c r="RKT2" s="264"/>
      <c r="RKU2" s="263"/>
      <c r="RKV2" s="264"/>
      <c r="RKW2" s="263"/>
      <c r="RKX2" s="264"/>
      <c r="RKY2" s="263"/>
      <c r="RKZ2" s="264"/>
      <c r="RLA2" s="263"/>
      <c r="RLB2" s="264"/>
      <c r="RLC2" s="263"/>
      <c r="RLD2" s="264"/>
      <c r="RLE2" s="263"/>
      <c r="RLF2" s="264"/>
      <c r="RLG2" s="263"/>
      <c r="RLH2" s="264"/>
      <c r="RLI2" s="263"/>
      <c r="RLJ2" s="264"/>
      <c r="RLK2" s="263"/>
      <c r="RLL2" s="264"/>
      <c r="RLM2" s="263"/>
      <c r="RLN2" s="264"/>
      <c r="RLO2" s="263"/>
      <c r="RLP2" s="264"/>
      <c r="RLQ2" s="263"/>
      <c r="RLR2" s="264"/>
      <c r="RLS2" s="263"/>
      <c r="RLT2" s="264"/>
      <c r="RLU2" s="263"/>
      <c r="RLV2" s="264"/>
      <c r="RLW2" s="263"/>
      <c r="RLX2" s="264"/>
      <c r="RLY2" s="263"/>
      <c r="RLZ2" s="264"/>
      <c r="RMA2" s="263"/>
      <c r="RMB2" s="264"/>
      <c r="RMC2" s="263"/>
      <c r="RMD2" s="264"/>
      <c r="RME2" s="263"/>
      <c r="RMF2" s="264"/>
      <c r="RMG2" s="263"/>
      <c r="RMH2" s="264"/>
      <c r="RMI2" s="263"/>
      <c r="RMJ2" s="264"/>
      <c r="RMK2" s="263"/>
      <c r="RML2" s="264"/>
      <c r="RMM2" s="263"/>
      <c r="RMN2" s="264"/>
      <c r="RMO2" s="263"/>
      <c r="RMP2" s="264"/>
      <c r="RMQ2" s="263"/>
      <c r="RMR2" s="264"/>
      <c r="RMS2" s="263"/>
      <c r="RMT2" s="264"/>
      <c r="RMU2" s="263"/>
      <c r="RMV2" s="264"/>
      <c r="RMW2" s="263"/>
      <c r="RMX2" s="264"/>
      <c r="RMY2" s="263"/>
      <c r="RMZ2" s="264"/>
      <c r="RNA2" s="263"/>
      <c r="RNB2" s="264"/>
      <c r="RNC2" s="263"/>
      <c r="RND2" s="264"/>
      <c r="RNE2" s="263"/>
      <c r="RNF2" s="264"/>
      <c r="RNG2" s="263"/>
      <c r="RNH2" s="264"/>
      <c r="RNI2" s="263"/>
      <c r="RNJ2" s="264"/>
      <c r="RNK2" s="263"/>
      <c r="RNL2" s="264"/>
      <c r="RNM2" s="263"/>
      <c r="RNN2" s="264"/>
      <c r="RNO2" s="263"/>
      <c r="RNP2" s="264"/>
      <c r="RNQ2" s="263"/>
      <c r="RNR2" s="264"/>
      <c r="RNS2" s="263"/>
      <c r="RNT2" s="264"/>
      <c r="RNU2" s="263"/>
      <c r="RNV2" s="264"/>
      <c r="RNW2" s="263"/>
      <c r="RNX2" s="264"/>
      <c r="RNY2" s="263"/>
      <c r="RNZ2" s="264"/>
      <c r="ROA2" s="263"/>
      <c r="ROB2" s="264"/>
      <c r="ROC2" s="263"/>
      <c r="ROD2" s="264"/>
      <c r="ROE2" s="263"/>
      <c r="ROF2" s="264"/>
      <c r="ROG2" s="263"/>
      <c r="ROH2" s="264"/>
      <c r="ROI2" s="263"/>
      <c r="ROJ2" s="264"/>
      <c r="ROK2" s="263"/>
      <c r="ROL2" s="264"/>
      <c r="ROM2" s="263"/>
      <c r="RON2" s="264"/>
      <c r="ROO2" s="263"/>
      <c r="ROP2" s="264"/>
      <c r="ROQ2" s="263"/>
      <c r="ROR2" s="264"/>
      <c r="ROS2" s="263"/>
      <c r="ROT2" s="264"/>
      <c r="ROU2" s="263"/>
      <c r="ROV2" s="264"/>
      <c r="ROW2" s="263"/>
      <c r="ROX2" s="264"/>
      <c r="ROY2" s="263"/>
      <c r="ROZ2" s="264"/>
      <c r="RPA2" s="263"/>
      <c r="RPB2" s="264"/>
      <c r="RPC2" s="263"/>
      <c r="RPD2" s="264"/>
      <c r="RPE2" s="263"/>
      <c r="RPF2" s="264"/>
      <c r="RPG2" s="263"/>
      <c r="RPH2" s="264"/>
      <c r="RPI2" s="263"/>
      <c r="RPJ2" s="264"/>
      <c r="RPK2" s="263"/>
      <c r="RPL2" s="264"/>
      <c r="RPM2" s="263"/>
      <c r="RPN2" s="264"/>
      <c r="RPO2" s="263"/>
      <c r="RPP2" s="264"/>
      <c r="RPQ2" s="263"/>
      <c r="RPR2" s="264"/>
      <c r="RPS2" s="263"/>
      <c r="RPT2" s="264"/>
      <c r="RPU2" s="263"/>
      <c r="RPV2" s="264"/>
      <c r="RPW2" s="263"/>
      <c r="RPX2" s="264"/>
      <c r="RPY2" s="263"/>
      <c r="RPZ2" s="264"/>
      <c r="RQA2" s="263"/>
      <c r="RQB2" s="264"/>
      <c r="RQC2" s="263"/>
      <c r="RQD2" s="264"/>
      <c r="RQE2" s="263"/>
      <c r="RQF2" s="264"/>
      <c r="RQG2" s="263"/>
      <c r="RQH2" s="264"/>
      <c r="RQI2" s="263"/>
      <c r="RQJ2" s="264"/>
      <c r="RQK2" s="263"/>
      <c r="RQL2" s="264"/>
      <c r="RQM2" s="263"/>
      <c r="RQN2" s="264"/>
      <c r="RQO2" s="263"/>
      <c r="RQP2" s="264"/>
      <c r="RQQ2" s="263"/>
      <c r="RQR2" s="264"/>
      <c r="RQS2" s="263"/>
      <c r="RQT2" s="264"/>
      <c r="RQU2" s="263"/>
      <c r="RQV2" s="264"/>
      <c r="RQW2" s="263"/>
      <c r="RQX2" s="264"/>
      <c r="RQY2" s="263"/>
      <c r="RQZ2" s="264"/>
      <c r="RRA2" s="263"/>
      <c r="RRB2" s="264"/>
      <c r="RRC2" s="263"/>
      <c r="RRD2" s="264"/>
      <c r="RRE2" s="263"/>
      <c r="RRF2" s="264"/>
      <c r="RRG2" s="263"/>
      <c r="RRH2" s="264"/>
      <c r="RRI2" s="263"/>
      <c r="RRJ2" s="264"/>
      <c r="RRK2" s="263"/>
      <c r="RRL2" s="264"/>
      <c r="RRM2" s="263"/>
      <c r="RRN2" s="264"/>
      <c r="RRO2" s="263"/>
      <c r="RRP2" s="264"/>
      <c r="RRQ2" s="263"/>
      <c r="RRR2" s="264"/>
      <c r="RRS2" s="263"/>
      <c r="RRT2" s="264"/>
      <c r="RRU2" s="263"/>
      <c r="RRV2" s="264"/>
      <c r="RRW2" s="263"/>
      <c r="RRX2" s="264"/>
      <c r="RRY2" s="263"/>
      <c r="RRZ2" s="264"/>
      <c r="RSA2" s="263"/>
      <c r="RSB2" s="264"/>
      <c r="RSC2" s="263"/>
      <c r="RSD2" s="264"/>
      <c r="RSE2" s="263"/>
      <c r="RSF2" s="264"/>
      <c r="RSG2" s="263"/>
      <c r="RSH2" s="264"/>
      <c r="RSI2" s="263"/>
      <c r="RSJ2" s="264"/>
      <c r="RSK2" s="263"/>
      <c r="RSL2" s="264"/>
      <c r="RSM2" s="263"/>
      <c r="RSN2" s="264"/>
      <c r="RSO2" s="263"/>
      <c r="RSP2" s="264"/>
      <c r="RSQ2" s="263"/>
      <c r="RSR2" s="264"/>
      <c r="RSS2" s="263"/>
      <c r="RST2" s="264"/>
      <c r="RSU2" s="263"/>
      <c r="RSV2" s="264"/>
      <c r="RSW2" s="263"/>
      <c r="RSX2" s="264"/>
      <c r="RSY2" s="263"/>
      <c r="RSZ2" s="264"/>
      <c r="RTA2" s="263"/>
      <c r="RTB2" s="264"/>
      <c r="RTC2" s="263"/>
      <c r="RTD2" s="264"/>
      <c r="RTE2" s="263"/>
      <c r="RTF2" s="264"/>
      <c r="RTG2" s="263"/>
      <c r="RTH2" s="264"/>
      <c r="RTI2" s="263"/>
      <c r="RTJ2" s="264"/>
      <c r="RTK2" s="263"/>
      <c r="RTL2" s="264"/>
      <c r="RTM2" s="263"/>
      <c r="RTN2" s="264"/>
      <c r="RTO2" s="263"/>
      <c r="RTP2" s="264"/>
      <c r="RTQ2" s="263"/>
      <c r="RTR2" s="264"/>
      <c r="RTS2" s="263"/>
      <c r="RTT2" s="264"/>
      <c r="RTU2" s="263"/>
      <c r="RTV2" s="264"/>
      <c r="RTW2" s="263"/>
      <c r="RTX2" s="264"/>
      <c r="RTY2" s="263"/>
      <c r="RTZ2" s="264"/>
      <c r="RUA2" s="263"/>
      <c r="RUB2" s="264"/>
      <c r="RUC2" s="263"/>
      <c r="RUD2" s="264"/>
      <c r="RUE2" s="263"/>
      <c r="RUF2" s="264"/>
      <c r="RUG2" s="263"/>
      <c r="RUH2" s="264"/>
      <c r="RUI2" s="263"/>
      <c r="RUJ2" s="264"/>
      <c r="RUK2" s="263"/>
      <c r="RUL2" s="264"/>
      <c r="RUM2" s="263"/>
      <c r="RUN2" s="264"/>
      <c r="RUO2" s="263"/>
      <c r="RUP2" s="264"/>
      <c r="RUQ2" s="263"/>
      <c r="RUR2" s="264"/>
      <c r="RUS2" s="263"/>
      <c r="RUT2" s="264"/>
      <c r="RUU2" s="263"/>
      <c r="RUV2" s="264"/>
      <c r="RUW2" s="263"/>
      <c r="RUX2" s="264"/>
      <c r="RUY2" s="263"/>
      <c r="RUZ2" s="264"/>
      <c r="RVA2" s="263"/>
      <c r="RVB2" s="264"/>
      <c r="RVC2" s="263"/>
      <c r="RVD2" s="264"/>
      <c r="RVE2" s="263"/>
      <c r="RVF2" s="264"/>
      <c r="RVG2" s="263"/>
      <c r="RVH2" s="264"/>
      <c r="RVI2" s="263"/>
      <c r="RVJ2" s="264"/>
      <c r="RVK2" s="263"/>
      <c r="RVL2" s="264"/>
      <c r="RVM2" s="263"/>
      <c r="RVN2" s="264"/>
      <c r="RVO2" s="263"/>
      <c r="RVP2" s="264"/>
      <c r="RVQ2" s="263"/>
      <c r="RVR2" s="264"/>
      <c r="RVS2" s="263"/>
      <c r="RVT2" s="264"/>
      <c r="RVU2" s="263"/>
      <c r="RVV2" s="264"/>
      <c r="RVW2" s="263"/>
      <c r="RVX2" s="264"/>
      <c r="RVY2" s="263"/>
      <c r="RVZ2" s="264"/>
      <c r="RWA2" s="263"/>
      <c r="RWB2" s="264"/>
      <c r="RWC2" s="263"/>
      <c r="RWD2" s="264"/>
      <c r="RWE2" s="263"/>
      <c r="RWF2" s="264"/>
      <c r="RWG2" s="263"/>
      <c r="RWH2" s="264"/>
      <c r="RWI2" s="263"/>
      <c r="RWJ2" s="264"/>
      <c r="RWK2" s="263"/>
      <c r="RWL2" s="264"/>
      <c r="RWM2" s="263"/>
      <c r="RWN2" s="264"/>
      <c r="RWO2" s="263"/>
      <c r="RWP2" s="264"/>
      <c r="RWQ2" s="263"/>
      <c r="RWR2" s="264"/>
      <c r="RWS2" s="263"/>
      <c r="RWT2" s="264"/>
      <c r="RWU2" s="263"/>
      <c r="RWV2" s="264"/>
      <c r="RWW2" s="263"/>
      <c r="RWX2" s="264"/>
      <c r="RWY2" s="263"/>
      <c r="RWZ2" s="264"/>
      <c r="RXA2" s="263"/>
      <c r="RXB2" s="264"/>
      <c r="RXC2" s="263"/>
      <c r="RXD2" s="264"/>
      <c r="RXE2" s="263"/>
      <c r="RXF2" s="264"/>
      <c r="RXG2" s="263"/>
      <c r="RXH2" s="264"/>
      <c r="RXI2" s="263"/>
      <c r="RXJ2" s="264"/>
      <c r="RXK2" s="263"/>
      <c r="RXL2" s="264"/>
      <c r="RXM2" s="263"/>
      <c r="RXN2" s="264"/>
      <c r="RXO2" s="263"/>
      <c r="RXP2" s="264"/>
      <c r="RXQ2" s="263"/>
      <c r="RXR2" s="264"/>
      <c r="RXS2" s="263"/>
      <c r="RXT2" s="264"/>
      <c r="RXU2" s="263"/>
      <c r="RXV2" s="264"/>
      <c r="RXW2" s="263"/>
      <c r="RXX2" s="264"/>
      <c r="RXY2" s="263"/>
      <c r="RXZ2" s="264"/>
      <c r="RYA2" s="263"/>
      <c r="RYB2" s="264"/>
      <c r="RYC2" s="263"/>
      <c r="RYD2" s="264"/>
      <c r="RYE2" s="263"/>
      <c r="RYF2" s="264"/>
      <c r="RYG2" s="263"/>
      <c r="RYH2" s="264"/>
      <c r="RYI2" s="263"/>
      <c r="RYJ2" s="264"/>
      <c r="RYK2" s="263"/>
      <c r="RYL2" s="264"/>
      <c r="RYM2" s="263"/>
      <c r="RYN2" s="264"/>
      <c r="RYO2" s="263"/>
      <c r="RYP2" s="264"/>
      <c r="RYQ2" s="263"/>
      <c r="RYR2" s="264"/>
      <c r="RYS2" s="263"/>
      <c r="RYT2" s="264"/>
      <c r="RYU2" s="263"/>
      <c r="RYV2" s="264"/>
      <c r="RYW2" s="263"/>
      <c r="RYX2" s="264"/>
      <c r="RYY2" s="263"/>
      <c r="RYZ2" s="264"/>
      <c r="RZA2" s="263"/>
      <c r="RZB2" s="264"/>
      <c r="RZC2" s="263"/>
      <c r="RZD2" s="264"/>
      <c r="RZE2" s="263"/>
      <c r="RZF2" s="264"/>
      <c r="RZG2" s="263"/>
      <c r="RZH2" s="264"/>
      <c r="RZI2" s="263"/>
      <c r="RZJ2" s="264"/>
      <c r="RZK2" s="263"/>
      <c r="RZL2" s="264"/>
      <c r="RZM2" s="263"/>
      <c r="RZN2" s="264"/>
      <c r="RZO2" s="263"/>
      <c r="RZP2" s="264"/>
      <c r="RZQ2" s="263"/>
      <c r="RZR2" s="264"/>
      <c r="RZS2" s="263"/>
      <c r="RZT2" s="264"/>
      <c r="RZU2" s="263"/>
      <c r="RZV2" s="264"/>
      <c r="RZW2" s="263"/>
      <c r="RZX2" s="264"/>
      <c r="RZY2" s="263"/>
      <c r="RZZ2" s="264"/>
      <c r="SAA2" s="263"/>
      <c r="SAB2" s="264"/>
      <c r="SAC2" s="263"/>
      <c r="SAD2" s="264"/>
      <c r="SAE2" s="263"/>
      <c r="SAF2" s="264"/>
      <c r="SAG2" s="263"/>
      <c r="SAH2" s="264"/>
      <c r="SAI2" s="263"/>
      <c r="SAJ2" s="264"/>
      <c r="SAK2" s="263"/>
      <c r="SAL2" s="264"/>
      <c r="SAM2" s="263"/>
      <c r="SAN2" s="264"/>
      <c r="SAO2" s="263"/>
      <c r="SAP2" s="264"/>
      <c r="SAQ2" s="263"/>
      <c r="SAR2" s="264"/>
      <c r="SAS2" s="263"/>
      <c r="SAT2" s="264"/>
      <c r="SAU2" s="263"/>
      <c r="SAV2" s="264"/>
      <c r="SAW2" s="263"/>
      <c r="SAX2" s="264"/>
      <c r="SAY2" s="263"/>
      <c r="SAZ2" s="264"/>
      <c r="SBA2" s="263"/>
      <c r="SBB2" s="264"/>
      <c r="SBC2" s="263"/>
      <c r="SBD2" s="264"/>
      <c r="SBE2" s="263"/>
      <c r="SBF2" s="264"/>
      <c r="SBG2" s="263"/>
      <c r="SBH2" s="264"/>
      <c r="SBI2" s="263"/>
      <c r="SBJ2" s="264"/>
      <c r="SBK2" s="263"/>
      <c r="SBL2" s="264"/>
      <c r="SBM2" s="263"/>
      <c r="SBN2" s="264"/>
      <c r="SBO2" s="263"/>
      <c r="SBP2" s="264"/>
      <c r="SBQ2" s="263"/>
      <c r="SBR2" s="264"/>
      <c r="SBS2" s="263"/>
      <c r="SBT2" s="264"/>
      <c r="SBU2" s="263"/>
      <c r="SBV2" s="264"/>
      <c r="SBW2" s="263"/>
      <c r="SBX2" s="264"/>
      <c r="SBY2" s="263"/>
      <c r="SBZ2" s="264"/>
      <c r="SCA2" s="263"/>
      <c r="SCB2" s="264"/>
      <c r="SCC2" s="263"/>
      <c r="SCD2" s="264"/>
      <c r="SCE2" s="263"/>
      <c r="SCF2" s="264"/>
      <c r="SCG2" s="263"/>
      <c r="SCH2" s="264"/>
      <c r="SCI2" s="263"/>
      <c r="SCJ2" s="264"/>
      <c r="SCK2" s="263"/>
      <c r="SCL2" s="264"/>
      <c r="SCM2" s="263"/>
      <c r="SCN2" s="264"/>
      <c r="SCO2" s="263"/>
      <c r="SCP2" s="264"/>
      <c r="SCQ2" s="263"/>
      <c r="SCR2" s="264"/>
      <c r="SCS2" s="263"/>
      <c r="SCT2" s="264"/>
      <c r="SCU2" s="263"/>
      <c r="SCV2" s="264"/>
      <c r="SCW2" s="263"/>
      <c r="SCX2" s="264"/>
      <c r="SCY2" s="263"/>
      <c r="SCZ2" s="264"/>
      <c r="SDA2" s="263"/>
      <c r="SDB2" s="264"/>
      <c r="SDC2" s="263"/>
      <c r="SDD2" s="264"/>
      <c r="SDE2" s="263"/>
      <c r="SDF2" s="264"/>
      <c r="SDG2" s="263"/>
      <c r="SDH2" s="264"/>
      <c r="SDI2" s="263"/>
      <c r="SDJ2" s="264"/>
      <c r="SDK2" s="263"/>
      <c r="SDL2" s="264"/>
      <c r="SDM2" s="263"/>
      <c r="SDN2" s="264"/>
      <c r="SDO2" s="263"/>
      <c r="SDP2" s="264"/>
      <c r="SDQ2" s="263"/>
      <c r="SDR2" s="264"/>
      <c r="SDS2" s="263"/>
      <c r="SDT2" s="264"/>
      <c r="SDU2" s="263"/>
      <c r="SDV2" s="264"/>
      <c r="SDW2" s="263"/>
      <c r="SDX2" s="264"/>
      <c r="SDY2" s="263"/>
      <c r="SDZ2" s="264"/>
      <c r="SEA2" s="263"/>
      <c r="SEB2" s="264"/>
      <c r="SEC2" s="263"/>
      <c r="SED2" s="264"/>
      <c r="SEE2" s="263"/>
      <c r="SEF2" s="264"/>
      <c r="SEG2" s="263"/>
      <c r="SEH2" s="264"/>
      <c r="SEI2" s="263"/>
      <c r="SEJ2" s="264"/>
      <c r="SEK2" s="263"/>
      <c r="SEL2" s="264"/>
      <c r="SEM2" s="263"/>
      <c r="SEN2" s="264"/>
      <c r="SEO2" s="263"/>
      <c r="SEP2" s="264"/>
      <c r="SEQ2" s="263"/>
      <c r="SER2" s="264"/>
      <c r="SES2" s="263"/>
      <c r="SET2" s="264"/>
      <c r="SEU2" s="263"/>
      <c r="SEV2" s="264"/>
      <c r="SEW2" s="263"/>
      <c r="SEX2" s="264"/>
      <c r="SEY2" s="263"/>
      <c r="SEZ2" s="264"/>
      <c r="SFA2" s="263"/>
      <c r="SFB2" s="264"/>
      <c r="SFC2" s="263"/>
      <c r="SFD2" s="264"/>
      <c r="SFE2" s="263"/>
      <c r="SFF2" s="264"/>
      <c r="SFG2" s="263"/>
      <c r="SFH2" s="264"/>
      <c r="SFI2" s="263"/>
      <c r="SFJ2" s="264"/>
      <c r="SFK2" s="263"/>
      <c r="SFL2" s="264"/>
      <c r="SFM2" s="263"/>
      <c r="SFN2" s="264"/>
      <c r="SFO2" s="263"/>
      <c r="SFP2" s="264"/>
      <c r="SFQ2" s="263"/>
      <c r="SFR2" s="264"/>
      <c r="SFS2" s="263"/>
      <c r="SFT2" s="264"/>
      <c r="SFU2" s="263"/>
      <c r="SFV2" s="264"/>
      <c r="SFW2" s="263"/>
      <c r="SFX2" s="264"/>
      <c r="SFY2" s="263"/>
      <c r="SFZ2" s="264"/>
      <c r="SGA2" s="263"/>
      <c r="SGB2" s="264"/>
      <c r="SGC2" s="263"/>
      <c r="SGD2" s="264"/>
      <c r="SGE2" s="263"/>
      <c r="SGF2" s="264"/>
      <c r="SGG2" s="263"/>
      <c r="SGH2" s="264"/>
      <c r="SGI2" s="263"/>
      <c r="SGJ2" s="264"/>
      <c r="SGK2" s="263"/>
      <c r="SGL2" s="264"/>
      <c r="SGM2" s="263"/>
      <c r="SGN2" s="264"/>
      <c r="SGO2" s="263"/>
      <c r="SGP2" s="264"/>
      <c r="SGQ2" s="263"/>
      <c r="SGR2" s="264"/>
      <c r="SGS2" s="263"/>
      <c r="SGT2" s="264"/>
      <c r="SGU2" s="263"/>
      <c r="SGV2" s="264"/>
      <c r="SGW2" s="263"/>
      <c r="SGX2" s="264"/>
      <c r="SGY2" s="263"/>
      <c r="SGZ2" s="264"/>
      <c r="SHA2" s="263"/>
      <c r="SHB2" s="264"/>
      <c r="SHC2" s="263"/>
      <c r="SHD2" s="264"/>
      <c r="SHE2" s="263"/>
      <c r="SHF2" s="264"/>
      <c r="SHG2" s="263"/>
      <c r="SHH2" s="264"/>
      <c r="SHI2" s="263"/>
      <c r="SHJ2" s="264"/>
      <c r="SHK2" s="263"/>
      <c r="SHL2" s="264"/>
      <c r="SHM2" s="263"/>
      <c r="SHN2" s="264"/>
      <c r="SHO2" s="263"/>
      <c r="SHP2" s="264"/>
      <c r="SHQ2" s="263"/>
      <c r="SHR2" s="264"/>
      <c r="SHS2" s="263"/>
      <c r="SHT2" s="264"/>
      <c r="SHU2" s="263"/>
      <c r="SHV2" s="264"/>
      <c r="SHW2" s="263"/>
      <c r="SHX2" s="264"/>
      <c r="SHY2" s="263"/>
      <c r="SHZ2" s="264"/>
      <c r="SIA2" s="263"/>
      <c r="SIB2" s="264"/>
      <c r="SIC2" s="263"/>
      <c r="SID2" s="264"/>
      <c r="SIE2" s="263"/>
      <c r="SIF2" s="264"/>
      <c r="SIG2" s="263"/>
      <c r="SIH2" s="264"/>
      <c r="SII2" s="263"/>
      <c r="SIJ2" s="264"/>
      <c r="SIK2" s="263"/>
      <c r="SIL2" s="264"/>
      <c r="SIM2" s="263"/>
      <c r="SIN2" s="264"/>
      <c r="SIO2" s="263"/>
      <c r="SIP2" s="264"/>
      <c r="SIQ2" s="263"/>
      <c r="SIR2" s="264"/>
      <c r="SIS2" s="263"/>
      <c r="SIT2" s="264"/>
      <c r="SIU2" s="263"/>
      <c r="SIV2" s="264"/>
      <c r="SIW2" s="263"/>
      <c r="SIX2" s="264"/>
      <c r="SIY2" s="263"/>
      <c r="SIZ2" s="264"/>
      <c r="SJA2" s="263"/>
      <c r="SJB2" s="264"/>
      <c r="SJC2" s="263"/>
      <c r="SJD2" s="264"/>
      <c r="SJE2" s="263"/>
      <c r="SJF2" s="264"/>
      <c r="SJG2" s="263"/>
      <c r="SJH2" s="264"/>
      <c r="SJI2" s="263"/>
      <c r="SJJ2" s="264"/>
      <c r="SJK2" s="263"/>
      <c r="SJL2" s="264"/>
      <c r="SJM2" s="263"/>
      <c r="SJN2" s="264"/>
      <c r="SJO2" s="263"/>
      <c r="SJP2" s="264"/>
      <c r="SJQ2" s="263"/>
      <c r="SJR2" s="264"/>
      <c r="SJS2" s="263"/>
      <c r="SJT2" s="264"/>
      <c r="SJU2" s="263"/>
      <c r="SJV2" s="264"/>
      <c r="SJW2" s="263"/>
      <c r="SJX2" s="264"/>
      <c r="SJY2" s="263"/>
      <c r="SJZ2" s="264"/>
      <c r="SKA2" s="263"/>
      <c r="SKB2" s="264"/>
      <c r="SKC2" s="263"/>
      <c r="SKD2" s="264"/>
      <c r="SKE2" s="263"/>
      <c r="SKF2" s="264"/>
      <c r="SKG2" s="263"/>
      <c r="SKH2" s="264"/>
      <c r="SKI2" s="263"/>
      <c r="SKJ2" s="264"/>
      <c r="SKK2" s="263"/>
      <c r="SKL2" s="264"/>
      <c r="SKM2" s="263"/>
      <c r="SKN2" s="264"/>
      <c r="SKO2" s="263"/>
      <c r="SKP2" s="264"/>
      <c r="SKQ2" s="263"/>
      <c r="SKR2" s="264"/>
      <c r="SKS2" s="263"/>
      <c r="SKT2" s="264"/>
      <c r="SKU2" s="263"/>
      <c r="SKV2" s="264"/>
      <c r="SKW2" s="263"/>
      <c r="SKX2" s="264"/>
      <c r="SKY2" s="263"/>
      <c r="SKZ2" s="264"/>
      <c r="SLA2" s="263"/>
      <c r="SLB2" s="264"/>
      <c r="SLC2" s="263"/>
      <c r="SLD2" s="264"/>
      <c r="SLE2" s="263"/>
      <c r="SLF2" s="264"/>
      <c r="SLG2" s="263"/>
      <c r="SLH2" s="264"/>
      <c r="SLI2" s="263"/>
      <c r="SLJ2" s="264"/>
      <c r="SLK2" s="263"/>
      <c r="SLL2" s="264"/>
      <c r="SLM2" s="263"/>
      <c r="SLN2" s="264"/>
      <c r="SLO2" s="263"/>
      <c r="SLP2" s="264"/>
      <c r="SLQ2" s="263"/>
      <c r="SLR2" s="264"/>
      <c r="SLS2" s="263"/>
      <c r="SLT2" s="264"/>
      <c r="SLU2" s="263"/>
      <c r="SLV2" s="264"/>
      <c r="SLW2" s="263"/>
      <c r="SLX2" s="264"/>
      <c r="SLY2" s="263"/>
      <c r="SLZ2" s="264"/>
      <c r="SMA2" s="263"/>
      <c r="SMB2" s="264"/>
      <c r="SMC2" s="263"/>
      <c r="SMD2" s="264"/>
      <c r="SME2" s="263"/>
      <c r="SMF2" s="264"/>
      <c r="SMG2" s="263"/>
      <c r="SMH2" s="264"/>
      <c r="SMI2" s="263"/>
      <c r="SMJ2" s="264"/>
      <c r="SMK2" s="263"/>
      <c r="SML2" s="264"/>
      <c r="SMM2" s="263"/>
      <c r="SMN2" s="264"/>
      <c r="SMO2" s="263"/>
      <c r="SMP2" s="264"/>
      <c r="SMQ2" s="263"/>
      <c r="SMR2" s="264"/>
      <c r="SMS2" s="263"/>
      <c r="SMT2" s="264"/>
      <c r="SMU2" s="263"/>
      <c r="SMV2" s="264"/>
      <c r="SMW2" s="263"/>
      <c r="SMX2" s="264"/>
      <c r="SMY2" s="263"/>
      <c r="SMZ2" s="264"/>
      <c r="SNA2" s="263"/>
      <c r="SNB2" s="264"/>
      <c r="SNC2" s="263"/>
      <c r="SND2" s="264"/>
      <c r="SNE2" s="263"/>
      <c r="SNF2" s="264"/>
      <c r="SNG2" s="263"/>
      <c r="SNH2" s="264"/>
      <c r="SNI2" s="263"/>
      <c r="SNJ2" s="264"/>
      <c r="SNK2" s="263"/>
      <c r="SNL2" s="264"/>
      <c r="SNM2" s="263"/>
      <c r="SNN2" s="264"/>
      <c r="SNO2" s="263"/>
      <c r="SNP2" s="264"/>
      <c r="SNQ2" s="263"/>
      <c r="SNR2" s="264"/>
      <c r="SNS2" s="263"/>
      <c r="SNT2" s="264"/>
      <c r="SNU2" s="263"/>
      <c r="SNV2" s="264"/>
      <c r="SNW2" s="263"/>
      <c r="SNX2" s="264"/>
      <c r="SNY2" s="263"/>
      <c r="SNZ2" s="264"/>
      <c r="SOA2" s="263"/>
      <c r="SOB2" s="264"/>
      <c r="SOC2" s="263"/>
      <c r="SOD2" s="264"/>
      <c r="SOE2" s="263"/>
      <c r="SOF2" s="264"/>
      <c r="SOG2" s="263"/>
      <c r="SOH2" s="264"/>
      <c r="SOI2" s="263"/>
      <c r="SOJ2" s="264"/>
      <c r="SOK2" s="263"/>
      <c r="SOL2" s="264"/>
      <c r="SOM2" s="263"/>
      <c r="SON2" s="264"/>
      <c r="SOO2" s="263"/>
      <c r="SOP2" s="264"/>
      <c r="SOQ2" s="263"/>
      <c r="SOR2" s="264"/>
      <c r="SOS2" s="263"/>
      <c r="SOT2" s="264"/>
      <c r="SOU2" s="263"/>
      <c r="SOV2" s="264"/>
      <c r="SOW2" s="263"/>
      <c r="SOX2" s="264"/>
      <c r="SOY2" s="263"/>
      <c r="SOZ2" s="264"/>
      <c r="SPA2" s="263"/>
      <c r="SPB2" s="264"/>
      <c r="SPC2" s="263"/>
      <c r="SPD2" s="264"/>
      <c r="SPE2" s="263"/>
      <c r="SPF2" s="264"/>
      <c r="SPG2" s="263"/>
      <c r="SPH2" s="264"/>
      <c r="SPI2" s="263"/>
      <c r="SPJ2" s="264"/>
      <c r="SPK2" s="263"/>
      <c r="SPL2" s="264"/>
      <c r="SPM2" s="263"/>
      <c r="SPN2" s="264"/>
      <c r="SPO2" s="263"/>
      <c r="SPP2" s="264"/>
      <c r="SPQ2" s="263"/>
      <c r="SPR2" s="264"/>
      <c r="SPS2" s="263"/>
      <c r="SPT2" s="264"/>
      <c r="SPU2" s="263"/>
      <c r="SPV2" s="264"/>
      <c r="SPW2" s="263"/>
      <c r="SPX2" s="264"/>
      <c r="SPY2" s="263"/>
      <c r="SPZ2" s="264"/>
      <c r="SQA2" s="263"/>
      <c r="SQB2" s="264"/>
      <c r="SQC2" s="263"/>
      <c r="SQD2" s="264"/>
      <c r="SQE2" s="263"/>
      <c r="SQF2" s="264"/>
      <c r="SQG2" s="263"/>
      <c r="SQH2" s="264"/>
      <c r="SQI2" s="263"/>
      <c r="SQJ2" s="264"/>
      <c r="SQK2" s="263"/>
      <c r="SQL2" s="264"/>
      <c r="SQM2" s="263"/>
      <c r="SQN2" s="264"/>
      <c r="SQO2" s="263"/>
      <c r="SQP2" s="264"/>
      <c r="SQQ2" s="263"/>
      <c r="SQR2" s="264"/>
      <c r="SQS2" s="263"/>
      <c r="SQT2" s="264"/>
      <c r="SQU2" s="263"/>
      <c r="SQV2" s="264"/>
      <c r="SQW2" s="263"/>
      <c r="SQX2" s="264"/>
      <c r="SQY2" s="263"/>
      <c r="SQZ2" s="264"/>
      <c r="SRA2" s="263"/>
      <c r="SRB2" s="264"/>
      <c r="SRC2" s="263"/>
      <c r="SRD2" s="264"/>
      <c r="SRE2" s="263"/>
      <c r="SRF2" s="264"/>
      <c r="SRG2" s="263"/>
      <c r="SRH2" s="264"/>
      <c r="SRI2" s="263"/>
      <c r="SRJ2" s="264"/>
      <c r="SRK2" s="263"/>
      <c r="SRL2" s="264"/>
      <c r="SRM2" s="263"/>
      <c r="SRN2" s="264"/>
      <c r="SRO2" s="263"/>
      <c r="SRP2" s="264"/>
      <c r="SRQ2" s="263"/>
      <c r="SRR2" s="264"/>
      <c r="SRS2" s="263"/>
      <c r="SRT2" s="264"/>
      <c r="SRU2" s="263"/>
      <c r="SRV2" s="264"/>
      <c r="SRW2" s="263"/>
      <c r="SRX2" s="264"/>
      <c r="SRY2" s="263"/>
      <c r="SRZ2" s="264"/>
      <c r="SSA2" s="263"/>
      <c r="SSB2" s="264"/>
      <c r="SSC2" s="263"/>
      <c r="SSD2" s="264"/>
      <c r="SSE2" s="263"/>
      <c r="SSF2" s="264"/>
      <c r="SSG2" s="263"/>
      <c r="SSH2" s="264"/>
      <c r="SSI2" s="263"/>
      <c r="SSJ2" s="264"/>
      <c r="SSK2" s="263"/>
      <c r="SSL2" s="264"/>
      <c r="SSM2" s="263"/>
      <c r="SSN2" s="264"/>
      <c r="SSO2" s="263"/>
      <c r="SSP2" s="264"/>
      <c r="SSQ2" s="263"/>
      <c r="SSR2" s="264"/>
      <c r="SSS2" s="263"/>
      <c r="SST2" s="264"/>
      <c r="SSU2" s="263"/>
      <c r="SSV2" s="264"/>
      <c r="SSW2" s="263"/>
      <c r="SSX2" s="264"/>
      <c r="SSY2" s="263"/>
      <c r="SSZ2" s="264"/>
      <c r="STA2" s="263"/>
      <c r="STB2" s="264"/>
      <c r="STC2" s="263"/>
      <c r="STD2" s="264"/>
      <c r="STE2" s="263"/>
      <c r="STF2" s="264"/>
      <c r="STG2" s="263"/>
      <c r="STH2" s="264"/>
      <c r="STI2" s="263"/>
      <c r="STJ2" s="264"/>
      <c r="STK2" s="263"/>
      <c r="STL2" s="264"/>
      <c r="STM2" s="263"/>
      <c r="STN2" s="264"/>
      <c r="STO2" s="263"/>
      <c r="STP2" s="264"/>
      <c r="STQ2" s="263"/>
      <c r="STR2" s="264"/>
      <c r="STS2" s="263"/>
      <c r="STT2" s="264"/>
      <c r="STU2" s="263"/>
      <c r="STV2" s="264"/>
      <c r="STW2" s="263"/>
      <c r="STX2" s="264"/>
      <c r="STY2" s="263"/>
      <c r="STZ2" s="264"/>
      <c r="SUA2" s="263"/>
      <c r="SUB2" s="264"/>
      <c r="SUC2" s="263"/>
      <c r="SUD2" s="264"/>
      <c r="SUE2" s="263"/>
      <c r="SUF2" s="264"/>
      <c r="SUG2" s="263"/>
      <c r="SUH2" s="264"/>
      <c r="SUI2" s="263"/>
      <c r="SUJ2" s="264"/>
      <c r="SUK2" s="263"/>
      <c r="SUL2" s="264"/>
      <c r="SUM2" s="263"/>
      <c r="SUN2" s="264"/>
      <c r="SUO2" s="263"/>
      <c r="SUP2" s="264"/>
      <c r="SUQ2" s="263"/>
      <c r="SUR2" s="264"/>
      <c r="SUS2" s="263"/>
      <c r="SUT2" s="264"/>
      <c r="SUU2" s="263"/>
      <c r="SUV2" s="264"/>
      <c r="SUW2" s="263"/>
      <c r="SUX2" s="264"/>
      <c r="SUY2" s="263"/>
      <c r="SUZ2" s="264"/>
      <c r="SVA2" s="263"/>
      <c r="SVB2" s="264"/>
      <c r="SVC2" s="263"/>
      <c r="SVD2" s="264"/>
      <c r="SVE2" s="263"/>
      <c r="SVF2" s="264"/>
      <c r="SVG2" s="263"/>
      <c r="SVH2" s="264"/>
      <c r="SVI2" s="263"/>
      <c r="SVJ2" s="264"/>
      <c r="SVK2" s="263"/>
      <c r="SVL2" s="264"/>
      <c r="SVM2" s="263"/>
      <c r="SVN2" s="264"/>
      <c r="SVO2" s="263"/>
      <c r="SVP2" s="264"/>
      <c r="SVQ2" s="263"/>
      <c r="SVR2" s="264"/>
      <c r="SVS2" s="263"/>
      <c r="SVT2" s="264"/>
      <c r="SVU2" s="263"/>
      <c r="SVV2" s="264"/>
      <c r="SVW2" s="263"/>
      <c r="SVX2" s="264"/>
      <c r="SVY2" s="263"/>
      <c r="SVZ2" s="264"/>
      <c r="SWA2" s="263"/>
      <c r="SWB2" s="264"/>
      <c r="SWC2" s="263"/>
      <c r="SWD2" s="264"/>
      <c r="SWE2" s="263"/>
      <c r="SWF2" s="264"/>
      <c r="SWG2" s="263"/>
      <c r="SWH2" s="264"/>
      <c r="SWI2" s="263"/>
      <c r="SWJ2" s="264"/>
      <c r="SWK2" s="263"/>
      <c r="SWL2" s="264"/>
      <c r="SWM2" s="263"/>
      <c r="SWN2" s="264"/>
      <c r="SWO2" s="263"/>
      <c r="SWP2" s="264"/>
      <c r="SWQ2" s="263"/>
      <c r="SWR2" s="264"/>
      <c r="SWS2" s="263"/>
      <c r="SWT2" s="264"/>
      <c r="SWU2" s="263"/>
      <c r="SWV2" s="264"/>
      <c r="SWW2" s="263"/>
      <c r="SWX2" s="264"/>
      <c r="SWY2" s="263"/>
      <c r="SWZ2" s="264"/>
      <c r="SXA2" s="263"/>
      <c r="SXB2" s="264"/>
      <c r="SXC2" s="263"/>
      <c r="SXD2" s="264"/>
      <c r="SXE2" s="263"/>
      <c r="SXF2" s="264"/>
      <c r="SXG2" s="263"/>
      <c r="SXH2" s="264"/>
      <c r="SXI2" s="263"/>
      <c r="SXJ2" s="264"/>
      <c r="SXK2" s="263"/>
      <c r="SXL2" s="264"/>
      <c r="SXM2" s="263"/>
      <c r="SXN2" s="264"/>
      <c r="SXO2" s="263"/>
      <c r="SXP2" s="264"/>
      <c r="SXQ2" s="263"/>
      <c r="SXR2" s="264"/>
      <c r="SXS2" s="263"/>
      <c r="SXT2" s="264"/>
      <c r="SXU2" s="263"/>
      <c r="SXV2" s="264"/>
      <c r="SXW2" s="263"/>
      <c r="SXX2" s="264"/>
      <c r="SXY2" s="263"/>
      <c r="SXZ2" s="264"/>
      <c r="SYA2" s="263"/>
      <c r="SYB2" s="264"/>
      <c r="SYC2" s="263"/>
      <c r="SYD2" s="264"/>
      <c r="SYE2" s="263"/>
      <c r="SYF2" s="264"/>
      <c r="SYG2" s="263"/>
      <c r="SYH2" s="264"/>
      <c r="SYI2" s="263"/>
      <c r="SYJ2" s="264"/>
      <c r="SYK2" s="263"/>
      <c r="SYL2" s="264"/>
      <c r="SYM2" s="263"/>
      <c r="SYN2" s="264"/>
      <c r="SYO2" s="263"/>
      <c r="SYP2" s="264"/>
      <c r="SYQ2" s="263"/>
      <c r="SYR2" s="264"/>
      <c r="SYS2" s="263"/>
      <c r="SYT2" s="264"/>
      <c r="SYU2" s="263"/>
      <c r="SYV2" s="264"/>
      <c r="SYW2" s="263"/>
      <c r="SYX2" s="264"/>
      <c r="SYY2" s="263"/>
      <c r="SYZ2" s="264"/>
      <c r="SZA2" s="263"/>
      <c r="SZB2" s="264"/>
      <c r="SZC2" s="263"/>
      <c r="SZD2" s="264"/>
      <c r="SZE2" s="263"/>
      <c r="SZF2" s="264"/>
      <c r="SZG2" s="263"/>
      <c r="SZH2" s="264"/>
      <c r="SZI2" s="263"/>
      <c r="SZJ2" s="264"/>
      <c r="SZK2" s="263"/>
      <c r="SZL2" s="264"/>
      <c r="SZM2" s="263"/>
      <c r="SZN2" s="264"/>
      <c r="SZO2" s="263"/>
      <c r="SZP2" s="264"/>
      <c r="SZQ2" s="263"/>
      <c r="SZR2" s="264"/>
      <c r="SZS2" s="263"/>
      <c r="SZT2" s="264"/>
      <c r="SZU2" s="263"/>
      <c r="SZV2" s="264"/>
      <c r="SZW2" s="263"/>
      <c r="SZX2" s="264"/>
      <c r="SZY2" s="263"/>
      <c r="SZZ2" s="264"/>
      <c r="TAA2" s="263"/>
      <c r="TAB2" s="264"/>
      <c r="TAC2" s="263"/>
      <c r="TAD2" s="264"/>
      <c r="TAE2" s="263"/>
      <c r="TAF2" s="264"/>
      <c r="TAG2" s="263"/>
      <c r="TAH2" s="264"/>
      <c r="TAI2" s="263"/>
      <c r="TAJ2" s="264"/>
      <c r="TAK2" s="263"/>
      <c r="TAL2" s="264"/>
      <c r="TAM2" s="263"/>
      <c r="TAN2" s="264"/>
      <c r="TAO2" s="263"/>
      <c r="TAP2" s="264"/>
      <c r="TAQ2" s="263"/>
      <c r="TAR2" s="264"/>
      <c r="TAS2" s="263"/>
      <c r="TAT2" s="264"/>
      <c r="TAU2" s="263"/>
      <c r="TAV2" s="264"/>
      <c r="TAW2" s="263"/>
      <c r="TAX2" s="264"/>
      <c r="TAY2" s="263"/>
      <c r="TAZ2" s="264"/>
      <c r="TBA2" s="263"/>
      <c r="TBB2" s="264"/>
      <c r="TBC2" s="263"/>
      <c r="TBD2" s="264"/>
      <c r="TBE2" s="263"/>
      <c r="TBF2" s="264"/>
      <c r="TBG2" s="263"/>
      <c r="TBH2" s="264"/>
      <c r="TBI2" s="263"/>
      <c r="TBJ2" s="264"/>
      <c r="TBK2" s="263"/>
      <c r="TBL2" s="264"/>
      <c r="TBM2" s="263"/>
      <c r="TBN2" s="264"/>
      <c r="TBO2" s="263"/>
      <c r="TBP2" s="264"/>
      <c r="TBQ2" s="263"/>
      <c r="TBR2" s="264"/>
      <c r="TBS2" s="263"/>
      <c r="TBT2" s="264"/>
      <c r="TBU2" s="263"/>
      <c r="TBV2" s="264"/>
      <c r="TBW2" s="263"/>
      <c r="TBX2" s="264"/>
      <c r="TBY2" s="263"/>
      <c r="TBZ2" s="264"/>
      <c r="TCA2" s="263"/>
      <c r="TCB2" s="264"/>
      <c r="TCC2" s="263"/>
      <c r="TCD2" s="264"/>
      <c r="TCE2" s="263"/>
      <c r="TCF2" s="264"/>
      <c r="TCG2" s="263"/>
      <c r="TCH2" s="264"/>
      <c r="TCI2" s="263"/>
      <c r="TCJ2" s="264"/>
      <c r="TCK2" s="263"/>
      <c r="TCL2" s="264"/>
      <c r="TCM2" s="263"/>
      <c r="TCN2" s="264"/>
      <c r="TCO2" s="263"/>
      <c r="TCP2" s="264"/>
      <c r="TCQ2" s="263"/>
      <c r="TCR2" s="264"/>
      <c r="TCS2" s="263"/>
      <c r="TCT2" s="264"/>
      <c r="TCU2" s="263"/>
      <c r="TCV2" s="264"/>
      <c r="TCW2" s="263"/>
      <c r="TCX2" s="264"/>
      <c r="TCY2" s="263"/>
      <c r="TCZ2" s="264"/>
      <c r="TDA2" s="263"/>
      <c r="TDB2" s="264"/>
      <c r="TDC2" s="263"/>
      <c r="TDD2" s="264"/>
      <c r="TDE2" s="263"/>
      <c r="TDF2" s="264"/>
      <c r="TDG2" s="263"/>
      <c r="TDH2" s="264"/>
      <c r="TDI2" s="263"/>
      <c r="TDJ2" s="264"/>
      <c r="TDK2" s="263"/>
      <c r="TDL2" s="264"/>
      <c r="TDM2" s="263"/>
      <c r="TDN2" s="264"/>
      <c r="TDO2" s="263"/>
      <c r="TDP2" s="264"/>
      <c r="TDQ2" s="263"/>
      <c r="TDR2" s="264"/>
      <c r="TDS2" s="263"/>
      <c r="TDT2" s="264"/>
      <c r="TDU2" s="263"/>
      <c r="TDV2" s="264"/>
      <c r="TDW2" s="263"/>
      <c r="TDX2" s="264"/>
      <c r="TDY2" s="263"/>
      <c r="TDZ2" s="264"/>
      <c r="TEA2" s="263"/>
      <c r="TEB2" s="264"/>
      <c r="TEC2" s="263"/>
      <c r="TED2" s="264"/>
      <c r="TEE2" s="263"/>
      <c r="TEF2" s="264"/>
      <c r="TEG2" s="263"/>
      <c r="TEH2" s="264"/>
      <c r="TEI2" s="263"/>
      <c r="TEJ2" s="264"/>
      <c r="TEK2" s="263"/>
      <c r="TEL2" s="264"/>
      <c r="TEM2" s="263"/>
      <c r="TEN2" s="264"/>
      <c r="TEO2" s="263"/>
      <c r="TEP2" s="264"/>
      <c r="TEQ2" s="263"/>
      <c r="TER2" s="264"/>
      <c r="TES2" s="263"/>
      <c r="TET2" s="264"/>
      <c r="TEU2" s="263"/>
      <c r="TEV2" s="264"/>
      <c r="TEW2" s="263"/>
      <c r="TEX2" s="264"/>
      <c r="TEY2" s="263"/>
      <c r="TEZ2" s="264"/>
      <c r="TFA2" s="263"/>
      <c r="TFB2" s="264"/>
      <c r="TFC2" s="263"/>
      <c r="TFD2" s="264"/>
      <c r="TFE2" s="263"/>
      <c r="TFF2" s="264"/>
      <c r="TFG2" s="263"/>
      <c r="TFH2" s="264"/>
      <c r="TFI2" s="263"/>
      <c r="TFJ2" s="264"/>
      <c r="TFK2" s="263"/>
      <c r="TFL2" s="264"/>
      <c r="TFM2" s="263"/>
      <c r="TFN2" s="264"/>
      <c r="TFO2" s="263"/>
      <c r="TFP2" s="264"/>
      <c r="TFQ2" s="263"/>
      <c r="TFR2" s="264"/>
      <c r="TFS2" s="263"/>
      <c r="TFT2" s="264"/>
      <c r="TFU2" s="263"/>
      <c r="TFV2" s="264"/>
      <c r="TFW2" s="263"/>
      <c r="TFX2" s="264"/>
      <c r="TFY2" s="263"/>
      <c r="TFZ2" s="264"/>
      <c r="TGA2" s="263"/>
      <c r="TGB2" s="264"/>
      <c r="TGC2" s="263"/>
      <c r="TGD2" s="264"/>
      <c r="TGE2" s="263"/>
      <c r="TGF2" s="264"/>
      <c r="TGG2" s="263"/>
      <c r="TGH2" s="264"/>
      <c r="TGI2" s="263"/>
      <c r="TGJ2" s="264"/>
      <c r="TGK2" s="263"/>
      <c r="TGL2" s="264"/>
      <c r="TGM2" s="263"/>
      <c r="TGN2" s="264"/>
      <c r="TGO2" s="263"/>
      <c r="TGP2" s="264"/>
      <c r="TGQ2" s="263"/>
      <c r="TGR2" s="264"/>
      <c r="TGS2" s="263"/>
      <c r="TGT2" s="264"/>
      <c r="TGU2" s="263"/>
      <c r="TGV2" s="264"/>
      <c r="TGW2" s="263"/>
      <c r="TGX2" s="264"/>
      <c r="TGY2" s="263"/>
      <c r="TGZ2" s="264"/>
      <c r="THA2" s="263"/>
      <c r="THB2" s="264"/>
      <c r="THC2" s="263"/>
      <c r="THD2" s="264"/>
      <c r="THE2" s="263"/>
      <c r="THF2" s="264"/>
      <c r="THG2" s="263"/>
      <c r="THH2" s="264"/>
      <c r="THI2" s="263"/>
      <c r="THJ2" s="264"/>
      <c r="THK2" s="263"/>
      <c r="THL2" s="264"/>
      <c r="THM2" s="263"/>
      <c r="THN2" s="264"/>
      <c r="THO2" s="263"/>
      <c r="THP2" s="264"/>
      <c r="THQ2" s="263"/>
      <c r="THR2" s="264"/>
      <c r="THS2" s="263"/>
      <c r="THT2" s="264"/>
      <c r="THU2" s="263"/>
      <c r="THV2" s="264"/>
      <c r="THW2" s="263"/>
      <c r="THX2" s="264"/>
      <c r="THY2" s="263"/>
      <c r="THZ2" s="264"/>
      <c r="TIA2" s="263"/>
      <c r="TIB2" s="264"/>
      <c r="TIC2" s="263"/>
      <c r="TID2" s="264"/>
      <c r="TIE2" s="263"/>
      <c r="TIF2" s="264"/>
      <c r="TIG2" s="263"/>
      <c r="TIH2" s="264"/>
      <c r="TII2" s="263"/>
      <c r="TIJ2" s="264"/>
      <c r="TIK2" s="263"/>
      <c r="TIL2" s="264"/>
      <c r="TIM2" s="263"/>
      <c r="TIN2" s="264"/>
      <c r="TIO2" s="263"/>
      <c r="TIP2" s="264"/>
      <c r="TIQ2" s="263"/>
      <c r="TIR2" s="264"/>
      <c r="TIS2" s="263"/>
      <c r="TIT2" s="264"/>
      <c r="TIU2" s="263"/>
      <c r="TIV2" s="264"/>
      <c r="TIW2" s="263"/>
      <c r="TIX2" s="264"/>
      <c r="TIY2" s="263"/>
      <c r="TIZ2" s="264"/>
      <c r="TJA2" s="263"/>
      <c r="TJB2" s="264"/>
      <c r="TJC2" s="263"/>
      <c r="TJD2" s="264"/>
      <c r="TJE2" s="263"/>
      <c r="TJF2" s="264"/>
      <c r="TJG2" s="263"/>
      <c r="TJH2" s="264"/>
      <c r="TJI2" s="263"/>
      <c r="TJJ2" s="264"/>
      <c r="TJK2" s="263"/>
      <c r="TJL2" s="264"/>
      <c r="TJM2" s="263"/>
      <c r="TJN2" s="264"/>
      <c r="TJO2" s="263"/>
      <c r="TJP2" s="264"/>
      <c r="TJQ2" s="263"/>
      <c r="TJR2" s="264"/>
      <c r="TJS2" s="263"/>
      <c r="TJT2" s="264"/>
      <c r="TJU2" s="263"/>
      <c r="TJV2" s="264"/>
      <c r="TJW2" s="263"/>
      <c r="TJX2" s="264"/>
      <c r="TJY2" s="263"/>
      <c r="TJZ2" s="264"/>
      <c r="TKA2" s="263"/>
      <c r="TKB2" s="264"/>
      <c r="TKC2" s="263"/>
      <c r="TKD2" s="264"/>
      <c r="TKE2" s="263"/>
      <c r="TKF2" s="264"/>
      <c r="TKG2" s="263"/>
      <c r="TKH2" s="264"/>
      <c r="TKI2" s="263"/>
      <c r="TKJ2" s="264"/>
      <c r="TKK2" s="263"/>
      <c r="TKL2" s="264"/>
      <c r="TKM2" s="263"/>
      <c r="TKN2" s="264"/>
      <c r="TKO2" s="263"/>
      <c r="TKP2" s="264"/>
      <c r="TKQ2" s="263"/>
      <c r="TKR2" s="264"/>
      <c r="TKS2" s="263"/>
      <c r="TKT2" s="264"/>
      <c r="TKU2" s="263"/>
      <c r="TKV2" s="264"/>
      <c r="TKW2" s="263"/>
      <c r="TKX2" s="264"/>
      <c r="TKY2" s="263"/>
      <c r="TKZ2" s="264"/>
      <c r="TLA2" s="263"/>
      <c r="TLB2" s="264"/>
      <c r="TLC2" s="263"/>
      <c r="TLD2" s="264"/>
      <c r="TLE2" s="263"/>
      <c r="TLF2" s="264"/>
      <c r="TLG2" s="263"/>
      <c r="TLH2" s="264"/>
      <c r="TLI2" s="263"/>
      <c r="TLJ2" s="264"/>
      <c r="TLK2" s="263"/>
      <c r="TLL2" s="264"/>
      <c r="TLM2" s="263"/>
      <c r="TLN2" s="264"/>
      <c r="TLO2" s="263"/>
      <c r="TLP2" s="264"/>
      <c r="TLQ2" s="263"/>
      <c r="TLR2" s="264"/>
      <c r="TLS2" s="263"/>
      <c r="TLT2" s="264"/>
      <c r="TLU2" s="263"/>
      <c r="TLV2" s="264"/>
      <c r="TLW2" s="263"/>
      <c r="TLX2" s="264"/>
      <c r="TLY2" s="263"/>
      <c r="TLZ2" s="264"/>
      <c r="TMA2" s="263"/>
      <c r="TMB2" s="264"/>
      <c r="TMC2" s="263"/>
      <c r="TMD2" s="264"/>
      <c r="TME2" s="263"/>
      <c r="TMF2" s="264"/>
      <c r="TMG2" s="263"/>
      <c r="TMH2" s="264"/>
      <c r="TMI2" s="263"/>
      <c r="TMJ2" s="264"/>
      <c r="TMK2" s="263"/>
      <c r="TML2" s="264"/>
      <c r="TMM2" s="263"/>
      <c r="TMN2" s="264"/>
      <c r="TMO2" s="263"/>
      <c r="TMP2" s="264"/>
      <c r="TMQ2" s="263"/>
      <c r="TMR2" s="264"/>
      <c r="TMS2" s="263"/>
      <c r="TMT2" s="264"/>
      <c r="TMU2" s="263"/>
      <c r="TMV2" s="264"/>
      <c r="TMW2" s="263"/>
      <c r="TMX2" s="264"/>
      <c r="TMY2" s="263"/>
      <c r="TMZ2" s="264"/>
      <c r="TNA2" s="263"/>
      <c r="TNB2" s="264"/>
      <c r="TNC2" s="263"/>
      <c r="TND2" s="264"/>
      <c r="TNE2" s="263"/>
      <c r="TNF2" s="264"/>
      <c r="TNG2" s="263"/>
      <c r="TNH2" s="264"/>
      <c r="TNI2" s="263"/>
      <c r="TNJ2" s="264"/>
      <c r="TNK2" s="263"/>
      <c r="TNL2" s="264"/>
      <c r="TNM2" s="263"/>
      <c r="TNN2" s="264"/>
      <c r="TNO2" s="263"/>
      <c r="TNP2" s="264"/>
      <c r="TNQ2" s="263"/>
      <c r="TNR2" s="264"/>
      <c r="TNS2" s="263"/>
      <c r="TNT2" s="264"/>
      <c r="TNU2" s="263"/>
      <c r="TNV2" s="264"/>
      <c r="TNW2" s="263"/>
      <c r="TNX2" s="264"/>
      <c r="TNY2" s="263"/>
      <c r="TNZ2" s="264"/>
      <c r="TOA2" s="263"/>
      <c r="TOB2" s="264"/>
      <c r="TOC2" s="263"/>
      <c r="TOD2" s="264"/>
      <c r="TOE2" s="263"/>
      <c r="TOF2" s="264"/>
      <c r="TOG2" s="263"/>
      <c r="TOH2" s="264"/>
      <c r="TOI2" s="263"/>
      <c r="TOJ2" s="264"/>
      <c r="TOK2" s="263"/>
      <c r="TOL2" s="264"/>
      <c r="TOM2" s="263"/>
      <c r="TON2" s="264"/>
      <c r="TOO2" s="263"/>
      <c r="TOP2" s="264"/>
      <c r="TOQ2" s="263"/>
      <c r="TOR2" s="264"/>
      <c r="TOS2" s="263"/>
      <c r="TOT2" s="264"/>
      <c r="TOU2" s="263"/>
      <c r="TOV2" s="264"/>
      <c r="TOW2" s="263"/>
      <c r="TOX2" s="264"/>
      <c r="TOY2" s="263"/>
      <c r="TOZ2" s="264"/>
      <c r="TPA2" s="263"/>
      <c r="TPB2" s="264"/>
      <c r="TPC2" s="263"/>
      <c r="TPD2" s="264"/>
      <c r="TPE2" s="263"/>
      <c r="TPF2" s="264"/>
      <c r="TPG2" s="263"/>
      <c r="TPH2" s="264"/>
      <c r="TPI2" s="263"/>
      <c r="TPJ2" s="264"/>
      <c r="TPK2" s="263"/>
      <c r="TPL2" s="264"/>
      <c r="TPM2" s="263"/>
      <c r="TPN2" s="264"/>
      <c r="TPO2" s="263"/>
      <c r="TPP2" s="264"/>
      <c r="TPQ2" s="263"/>
      <c r="TPR2" s="264"/>
      <c r="TPS2" s="263"/>
      <c r="TPT2" s="264"/>
      <c r="TPU2" s="263"/>
      <c r="TPV2" s="264"/>
      <c r="TPW2" s="263"/>
      <c r="TPX2" s="264"/>
      <c r="TPY2" s="263"/>
      <c r="TPZ2" s="264"/>
      <c r="TQA2" s="263"/>
      <c r="TQB2" s="264"/>
      <c r="TQC2" s="263"/>
      <c r="TQD2" s="264"/>
      <c r="TQE2" s="263"/>
      <c r="TQF2" s="264"/>
      <c r="TQG2" s="263"/>
      <c r="TQH2" s="264"/>
      <c r="TQI2" s="263"/>
      <c r="TQJ2" s="264"/>
      <c r="TQK2" s="263"/>
      <c r="TQL2" s="264"/>
      <c r="TQM2" s="263"/>
      <c r="TQN2" s="264"/>
      <c r="TQO2" s="263"/>
      <c r="TQP2" s="264"/>
      <c r="TQQ2" s="263"/>
      <c r="TQR2" s="264"/>
      <c r="TQS2" s="263"/>
      <c r="TQT2" s="264"/>
      <c r="TQU2" s="263"/>
      <c r="TQV2" s="264"/>
      <c r="TQW2" s="263"/>
      <c r="TQX2" s="264"/>
      <c r="TQY2" s="263"/>
      <c r="TQZ2" s="264"/>
      <c r="TRA2" s="263"/>
      <c r="TRB2" s="264"/>
      <c r="TRC2" s="263"/>
      <c r="TRD2" s="264"/>
      <c r="TRE2" s="263"/>
      <c r="TRF2" s="264"/>
      <c r="TRG2" s="263"/>
      <c r="TRH2" s="264"/>
      <c r="TRI2" s="263"/>
      <c r="TRJ2" s="264"/>
      <c r="TRK2" s="263"/>
      <c r="TRL2" s="264"/>
      <c r="TRM2" s="263"/>
      <c r="TRN2" s="264"/>
      <c r="TRO2" s="263"/>
      <c r="TRP2" s="264"/>
      <c r="TRQ2" s="263"/>
      <c r="TRR2" s="264"/>
      <c r="TRS2" s="263"/>
      <c r="TRT2" s="264"/>
      <c r="TRU2" s="263"/>
      <c r="TRV2" s="264"/>
      <c r="TRW2" s="263"/>
      <c r="TRX2" s="264"/>
      <c r="TRY2" s="263"/>
      <c r="TRZ2" s="264"/>
      <c r="TSA2" s="263"/>
      <c r="TSB2" s="264"/>
      <c r="TSC2" s="263"/>
      <c r="TSD2" s="264"/>
      <c r="TSE2" s="263"/>
      <c r="TSF2" s="264"/>
      <c r="TSG2" s="263"/>
      <c r="TSH2" s="264"/>
      <c r="TSI2" s="263"/>
      <c r="TSJ2" s="264"/>
      <c r="TSK2" s="263"/>
      <c r="TSL2" s="264"/>
      <c r="TSM2" s="263"/>
      <c r="TSN2" s="264"/>
      <c r="TSO2" s="263"/>
      <c r="TSP2" s="264"/>
      <c r="TSQ2" s="263"/>
      <c r="TSR2" s="264"/>
      <c r="TSS2" s="263"/>
      <c r="TST2" s="264"/>
      <c r="TSU2" s="263"/>
      <c r="TSV2" s="264"/>
      <c r="TSW2" s="263"/>
      <c r="TSX2" s="264"/>
      <c r="TSY2" s="263"/>
      <c r="TSZ2" s="264"/>
      <c r="TTA2" s="263"/>
      <c r="TTB2" s="264"/>
      <c r="TTC2" s="263"/>
      <c r="TTD2" s="264"/>
      <c r="TTE2" s="263"/>
      <c r="TTF2" s="264"/>
      <c r="TTG2" s="263"/>
      <c r="TTH2" s="264"/>
      <c r="TTI2" s="263"/>
      <c r="TTJ2" s="264"/>
      <c r="TTK2" s="263"/>
      <c r="TTL2" s="264"/>
      <c r="TTM2" s="263"/>
      <c r="TTN2" s="264"/>
      <c r="TTO2" s="263"/>
      <c r="TTP2" s="264"/>
      <c r="TTQ2" s="263"/>
      <c r="TTR2" s="264"/>
      <c r="TTS2" s="263"/>
      <c r="TTT2" s="264"/>
      <c r="TTU2" s="263"/>
      <c r="TTV2" s="264"/>
      <c r="TTW2" s="263"/>
      <c r="TTX2" s="264"/>
      <c r="TTY2" s="263"/>
      <c r="TTZ2" s="264"/>
      <c r="TUA2" s="263"/>
      <c r="TUB2" s="264"/>
      <c r="TUC2" s="263"/>
      <c r="TUD2" s="264"/>
      <c r="TUE2" s="263"/>
      <c r="TUF2" s="264"/>
      <c r="TUG2" s="263"/>
      <c r="TUH2" s="264"/>
      <c r="TUI2" s="263"/>
      <c r="TUJ2" s="264"/>
      <c r="TUK2" s="263"/>
      <c r="TUL2" s="264"/>
      <c r="TUM2" s="263"/>
      <c r="TUN2" s="264"/>
      <c r="TUO2" s="263"/>
      <c r="TUP2" s="264"/>
      <c r="TUQ2" s="263"/>
      <c r="TUR2" s="264"/>
      <c r="TUS2" s="263"/>
      <c r="TUT2" s="264"/>
      <c r="TUU2" s="263"/>
      <c r="TUV2" s="264"/>
      <c r="TUW2" s="263"/>
      <c r="TUX2" s="264"/>
      <c r="TUY2" s="263"/>
      <c r="TUZ2" s="264"/>
      <c r="TVA2" s="263"/>
      <c r="TVB2" s="264"/>
      <c r="TVC2" s="263"/>
      <c r="TVD2" s="264"/>
      <c r="TVE2" s="263"/>
      <c r="TVF2" s="264"/>
      <c r="TVG2" s="263"/>
      <c r="TVH2" s="264"/>
      <c r="TVI2" s="263"/>
      <c r="TVJ2" s="264"/>
      <c r="TVK2" s="263"/>
      <c r="TVL2" s="264"/>
      <c r="TVM2" s="263"/>
      <c r="TVN2" s="264"/>
      <c r="TVO2" s="263"/>
      <c r="TVP2" s="264"/>
      <c r="TVQ2" s="263"/>
      <c r="TVR2" s="264"/>
      <c r="TVS2" s="263"/>
      <c r="TVT2" s="264"/>
      <c r="TVU2" s="263"/>
      <c r="TVV2" s="264"/>
      <c r="TVW2" s="263"/>
      <c r="TVX2" s="264"/>
      <c r="TVY2" s="263"/>
      <c r="TVZ2" s="264"/>
      <c r="TWA2" s="263"/>
      <c r="TWB2" s="264"/>
      <c r="TWC2" s="263"/>
      <c r="TWD2" s="264"/>
      <c r="TWE2" s="263"/>
      <c r="TWF2" s="264"/>
      <c r="TWG2" s="263"/>
      <c r="TWH2" s="264"/>
      <c r="TWI2" s="263"/>
      <c r="TWJ2" s="264"/>
      <c r="TWK2" s="263"/>
      <c r="TWL2" s="264"/>
      <c r="TWM2" s="263"/>
      <c r="TWN2" s="264"/>
      <c r="TWO2" s="263"/>
      <c r="TWP2" s="264"/>
      <c r="TWQ2" s="263"/>
      <c r="TWR2" s="264"/>
      <c r="TWS2" s="263"/>
      <c r="TWT2" s="264"/>
      <c r="TWU2" s="263"/>
      <c r="TWV2" s="264"/>
      <c r="TWW2" s="263"/>
      <c r="TWX2" s="264"/>
      <c r="TWY2" s="263"/>
      <c r="TWZ2" s="264"/>
      <c r="TXA2" s="263"/>
      <c r="TXB2" s="264"/>
      <c r="TXC2" s="263"/>
      <c r="TXD2" s="264"/>
      <c r="TXE2" s="263"/>
      <c r="TXF2" s="264"/>
      <c r="TXG2" s="263"/>
      <c r="TXH2" s="264"/>
      <c r="TXI2" s="263"/>
      <c r="TXJ2" s="264"/>
      <c r="TXK2" s="263"/>
      <c r="TXL2" s="264"/>
      <c r="TXM2" s="263"/>
      <c r="TXN2" s="264"/>
      <c r="TXO2" s="263"/>
      <c r="TXP2" s="264"/>
      <c r="TXQ2" s="263"/>
      <c r="TXR2" s="264"/>
      <c r="TXS2" s="263"/>
      <c r="TXT2" s="264"/>
      <c r="TXU2" s="263"/>
      <c r="TXV2" s="264"/>
      <c r="TXW2" s="263"/>
      <c r="TXX2" s="264"/>
      <c r="TXY2" s="263"/>
      <c r="TXZ2" s="264"/>
      <c r="TYA2" s="263"/>
      <c r="TYB2" s="264"/>
      <c r="TYC2" s="263"/>
      <c r="TYD2" s="264"/>
      <c r="TYE2" s="263"/>
      <c r="TYF2" s="264"/>
      <c r="TYG2" s="263"/>
      <c r="TYH2" s="264"/>
      <c r="TYI2" s="263"/>
      <c r="TYJ2" s="264"/>
      <c r="TYK2" s="263"/>
      <c r="TYL2" s="264"/>
      <c r="TYM2" s="263"/>
      <c r="TYN2" s="264"/>
      <c r="TYO2" s="263"/>
      <c r="TYP2" s="264"/>
      <c r="TYQ2" s="263"/>
      <c r="TYR2" s="264"/>
      <c r="TYS2" s="263"/>
      <c r="TYT2" s="264"/>
      <c r="TYU2" s="263"/>
      <c r="TYV2" s="264"/>
      <c r="TYW2" s="263"/>
      <c r="TYX2" s="264"/>
      <c r="TYY2" s="263"/>
      <c r="TYZ2" s="264"/>
      <c r="TZA2" s="263"/>
      <c r="TZB2" s="264"/>
      <c r="TZC2" s="263"/>
      <c r="TZD2" s="264"/>
      <c r="TZE2" s="263"/>
      <c r="TZF2" s="264"/>
      <c r="TZG2" s="263"/>
      <c r="TZH2" s="264"/>
      <c r="TZI2" s="263"/>
      <c r="TZJ2" s="264"/>
      <c r="TZK2" s="263"/>
      <c r="TZL2" s="264"/>
      <c r="TZM2" s="263"/>
      <c r="TZN2" s="264"/>
      <c r="TZO2" s="263"/>
      <c r="TZP2" s="264"/>
      <c r="TZQ2" s="263"/>
      <c r="TZR2" s="264"/>
      <c r="TZS2" s="263"/>
      <c r="TZT2" s="264"/>
      <c r="TZU2" s="263"/>
      <c r="TZV2" s="264"/>
      <c r="TZW2" s="263"/>
      <c r="TZX2" s="264"/>
      <c r="TZY2" s="263"/>
      <c r="TZZ2" s="264"/>
      <c r="UAA2" s="263"/>
      <c r="UAB2" s="264"/>
      <c r="UAC2" s="263"/>
      <c r="UAD2" s="264"/>
      <c r="UAE2" s="263"/>
      <c r="UAF2" s="264"/>
      <c r="UAG2" s="263"/>
      <c r="UAH2" s="264"/>
      <c r="UAI2" s="263"/>
      <c r="UAJ2" s="264"/>
      <c r="UAK2" s="263"/>
      <c r="UAL2" s="264"/>
      <c r="UAM2" s="263"/>
      <c r="UAN2" s="264"/>
      <c r="UAO2" s="263"/>
      <c r="UAP2" s="264"/>
      <c r="UAQ2" s="263"/>
      <c r="UAR2" s="264"/>
      <c r="UAS2" s="263"/>
      <c r="UAT2" s="264"/>
      <c r="UAU2" s="263"/>
      <c r="UAV2" s="264"/>
      <c r="UAW2" s="263"/>
      <c r="UAX2" s="264"/>
      <c r="UAY2" s="263"/>
      <c r="UAZ2" s="264"/>
      <c r="UBA2" s="263"/>
      <c r="UBB2" s="264"/>
      <c r="UBC2" s="263"/>
      <c r="UBD2" s="264"/>
      <c r="UBE2" s="263"/>
      <c r="UBF2" s="264"/>
      <c r="UBG2" s="263"/>
      <c r="UBH2" s="264"/>
      <c r="UBI2" s="263"/>
      <c r="UBJ2" s="264"/>
      <c r="UBK2" s="263"/>
      <c r="UBL2" s="264"/>
      <c r="UBM2" s="263"/>
      <c r="UBN2" s="264"/>
      <c r="UBO2" s="263"/>
      <c r="UBP2" s="264"/>
      <c r="UBQ2" s="263"/>
      <c r="UBR2" s="264"/>
      <c r="UBS2" s="263"/>
      <c r="UBT2" s="264"/>
      <c r="UBU2" s="263"/>
      <c r="UBV2" s="264"/>
      <c r="UBW2" s="263"/>
      <c r="UBX2" s="264"/>
      <c r="UBY2" s="263"/>
      <c r="UBZ2" s="264"/>
      <c r="UCA2" s="263"/>
      <c r="UCB2" s="264"/>
      <c r="UCC2" s="263"/>
      <c r="UCD2" s="264"/>
      <c r="UCE2" s="263"/>
      <c r="UCF2" s="264"/>
      <c r="UCG2" s="263"/>
      <c r="UCH2" s="264"/>
      <c r="UCI2" s="263"/>
      <c r="UCJ2" s="264"/>
      <c r="UCK2" s="263"/>
      <c r="UCL2" s="264"/>
      <c r="UCM2" s="263"/>
      <c r="UCN2" s="264"/>
      <c r="UCO2" s="263"/>
      <c r="UCP2" s="264"/>
      <c r="UCQ2" s="263"/>
      <c r="UCR2" s="264"/>
      <c r="UCS2" s="263"/>
      <c r="UCT2" s="264"/>
      <c r="UCU2" s="263"/>
      <c r="UCV2" s="264"/>
      <c r="UCW2" s="263"/>
      <c r="UCX2" s="264"/>
      <c r="UCY2" s="263"/>
      <c r="UCZ2" s="264"/>
      <c r="UDA2" s="263"/>
      <c r="UDB2" s="264"/>
      <c r="UDC2" s="263"/>
      <c r="UDD2" s="264"/>
      <c r="UDE2" s="263"/>
      <c r="UDF2" s="264"/>
      <c r="UDG2" s="263"/>
      <c r="UDH2" s="264"/>
      <c r="UDI2" s="263"/>
      <c r="UDJ2" s="264"/>
      <c r="UDK2" s="263"/>
      <c r="UDL2" s="264"/>
      <c r="UDM2" s="263"/>
      <c r="UDN2" s="264"/>
      <c r="UDO2" s="263"/>
      <c r="UDP2" s="264"/>
      <c r="UDQ2" s="263"/>
      <c r="UDR2" s="264"/>
      <c r="UDS2" s="263"/>
      <c r="UDT2" s="264"/>
      <c r="UDU2" s="263"/>
      <c r="UDV2" s="264"/>
      <c r="UDW2" s="263"/>
      <c r="UDX2" s="264"/>
      <c r="UDY2" s="263"/>
      <c r="UDZ2" s="264"/>
      <c r="UEA2" s="263"/>
      <c r="UEB2" s="264"/>
      <c r="UEC2" s="263"/>
      <c r="UED2" s="264"/>
      <c r="UEE2" s="263"/>
      <c r="UEF2" s="264"/>
      <c r="UEG2" s="263"/>
      <c r="UEH2" s="264"/>
      <c r="UEI2" s="263"/>
      <c r="UEJ2" s="264"/>
      <c r="UEK2" s="263"/>
      <c r="UEL2" s="264"/>
      <c r="UEM2" s="263"/>
      <c r="UEN2" s="264"/>
      <c r="UEO2" s="263"/>
      <c r="UEP2" s="264"/>
      <c r="UEQ2" s="263"/>
      <c r="UER2" s="264"/>
      <c r="UES2" s="263"/>
      <c r="UET2" s="264"/>
      <c r="UEU2" s="263"/>
      <c r="UEV2" s="264"/>
      <c r="UEW2" s="263"/>
      <c r="UEX2" s="264"/>
      <c r="UEY2" s="263"/>
      <c r="UEZ2" s="264"/>
      <c r="UFA2" s="263"/>
      <c r="UFB2" s="264"/>
      <c r="UFC2" s="263"/>
      <c r="UFD2" s="264"/>
      <c r="UFE2" s="263"/>
      <c r="UFF2" s="264"/>
      <c r="UFG2" s="263"/>
      <c r="UFH2" s="264"/>
      <c r="UFI2" s="263"/>
      <c r="UFJ2" s="264"/>
      <c r="UFK2" s="263"/>
      <c r="UFL2" s="264"/>
      <c r="UFM2" s="263"/>
      <c r="UFN2" s="264"/>
      <c r="UFO2" s="263"/>
      <c r="UFP2" s="264"/>
      <c r="UFQ2" s="263"/>
      <c r="UFR2" s="264"/>
      <c r="UFS2" s="263"/>
      <c r="UFT2" s="264"/>
      <c r="UFU2" s="263"/>
      <c r="UFV2" s="264"/>
      <c r="UFW2" s="263"/>
      <c r="UFX2" s="264"/>
      <c r="UFY2" s="263"/>
      <c r="UFZ2" s="264"/>
      <c r="UGA2" s="263"/>
      <c r="UGB2" s="264"/>
      <c r="UGC2" s="263"/>
      <c r="UGD2" s="264"/>
      <c r="UGE2" s="263"/>
      <c r="UGF2" s="264"/>
      <c r="UGG2" s="263"/>
      <c r="UGH2" s="264"/>
      <c r="UGI2" s="263"/>
      <c r="UGJ2" s="264"/>
      <c r="UGK2" s="263"/>
      <c r="UGL2" s="264"/>
      <c r="UGM2" s="263"/>
      <c r="UGN2" s="264"/>
      <c r="UGO2" s="263"/>
      <c r="UGP2" s="264"/>
      <c r="UGQ2" s="263"/>
      <c r="UGR2" s="264"/>
      <c r="UGS2" s="263"/>
      <c r="UGT2" s="264"/>
      <c r="UGU2" s="263"/>
      <c r="UGV2" s="264"/>
      <c r="UGW2" s="263"/>
      <c r="UGX2" s="264"/>
      <c r="UGY2" s="263"/>
      <c r="UGZ2" s="264"/>
      <c r="UHA2" s="263"/>
      <c r="UHB2" s="264"/>
      <c r="UHC2" s="263"/>
      <c r="UHD2" s="264"/>
      <c r="UHE2" s="263"/>
      <c r="UHF2" s="264"/>
      <c r="UHG2" s="263"/>
      <c r="UHH2" s="264"/>
      <c r="UHI2" s="263"/>
      <c r="UHJ2" s="264"/>
      <c r="UHK2" s="263"/>
      <c r="UHL2" s="264"/>
      <c r="UHM2" s="263"/>
      <c r="UHN2" s="264"/>
      <c r="UHO2" s="263"/>
      <c r="UHP2" s="264"/>
      <c r="UHQ2" s="263"/>
      <c r="UHR2" s="264"/>
      <c r="UHS2" s="263"/>
      <c r="UHT2" s="264"/>
      <c r="UHU2" s="263"/>
      <c r="UHV2" s="264"/>
      <c r="UHW2" s="263"/>
      <c r="UHX2" s="264"/>
      <c r="UHY2" s="263"/>
      <c r="UHZ2" s="264"/>
      <c r="UIA2" s="263"/>
      <c r="UIB2" s="264"/>
      <c r="UIC2" s="263"/>
      <c r="UID2" s="264"/>
      <c r="UIE2" s="263"/>
      <c r="UIF2" s="264"/>
      <c r="UIG2" s="263"/>
      <c r="UIH2" s="264"/>
      <c r="UII2" s="263"/>
      <c r="UIJ2" s="264"/>
      <c r="UIK2" s="263"/>
      <c r="UIL2" s="264"/>
      <c r="UIM2" s="263"/>
      <c r="UIN2" s="264"/>
      <c r="UIO2" s="263"/>
      <c r="UIP2" s="264"/>
      <c r="UIQ2" s="263"/>
      <c r="UIR2" s="264"/>
      <c r="UIS2" s="263"/>
      <c r="UIT2" s="264"/>
      <c r="UIU2" s="263"/>
      <c r="UIV2" s="264"/>
      <c r="UIW2" s="263"/>
      <c r="UIX2" s="264"/>
      <c r="UIY2" s="263"/>
      <c r="UIZ2" s="264"/>
      <c r="UJA2" s="263"/>
      <c r="UJB2" s="264"/>
      <c r="UJC2" s="263"/>
      <c r="UJD2" s="264"/>
      <c r="UJE2" s="263"/>
      <c r="UJF2" s="264"/>
      <c r="UJG2" s="263"/>
      <c r="UJH2" s="264"/>
      <c r="UJI2" s="263"/>
      <c r="UJJ2" s="264"/>
      <c r="UJK2" s="263"/>
      <c r="UJL2" s="264"/>
      <c r="UJM2" s="263"/>
      <c r="UJN2" s="264"/>
      <c r="UJO2" s="263"/>
      <c r="UJP2" s="264"/>
      <c r="UJQ2" s="263"/>
      <c r="UJR2" s="264"/>
      <c r="UJS2" s="263"/>
      <c r="UJT2" s="264"/>
      <c r="UJU2" s="263"/>
      <c r="UJV2" s="264"/>
      <c r="UJW2" s="263"/>
      <c r="UJX2" s="264"/>
      <c r="UJY2" s="263"/>
      <c r="UJZ2" s="264"/>
      <c r="UKA2" s="263"/>
      <c r="UKB2" s="264"/>
      <c r="UKC2" s="263"/>
      <c r="UKD2" s="264"/>
      <c r="UKE2" s="263"/>
      <c r="UKF2" s="264"/>
      <c r="UKG2" s="263"/>
      <c r="UKH2" s="264"/>
      <c r="UKI2" s="263"/>
      <c r="UKJ2" s="264"/>
      <c r="UKK2" s="263"/>
      <c r="UKL2" s="264"/>
      <c r="UKM2" s="263"/>
      <c r="UKN2" s="264"/>
      <c r="UKO2" s="263"/>
      <c r="UKP2" s="264"/>
      <c r="UKQ2" s="263"/>
      <c r="UKR2" s="264"/>
      <c r="UKS2" s="263"/>
      <c r="UKT2" s="264"/>
      <c r="UKU2" s="263"/>
      <c r="UKV2" s="264"/>
      <c r="UKW2" s="263"/>
      <c r="UKX2" s="264"/>
      <c r="UKY2" s="263"/>
      <c r="UKZ2" s="264"/>
      <c r="ULA2" s="263"/>
      <c r="ULB2" s="264"/>
      <c r="ULC2" s="263"/>
      <c r="ULD2" s="264"/>
      <c r="ULE2" s="263"/>
      <c r="ULF2" s="264"/>
      <c r="ULG2" s="263"/>
      <c r="ULH2" s="264"/>
      <c r="ULI2" s="263"/>
      <c r="ULJ2" s="264"/>
      <c r="ULK2" s="263"/>
      <c r="ULL2" s="264"/>
      <c r="ULM2" s="263"/>
      <c r="ULN2" s="264"/>
      <c r="ULO2" s="263"/>
      <c r="ULP2" s="264"/>
      <c r="ULQ2" s="263"/>
      <c r="ULR2" s="264"/>
      <c r="ULS2" s="263"/>
      <c r="ULT2" s="264"/>
      <c r="ULU2" s="263"/>
      <c r="ULV2" s="264"/>
      <c r="ULW2" s="263"/>
      <c r="ULX2" s="264"/>
      <c r="ULY2" s="263"/>
      <c r="ULZ2" s="264"/>
      <c r="UMA2" s="263"/>
      <c r="UMB2" s="264"/>
      <c r="UMC2" s="263"/>
      <c r="UMD2" s="264"/>
      <c r="UME2" s="263"/>
      <c r="UMF2" s="264"/>
      <c r="UMG2" s="263"/>
      <c r="UMH2" s="264"/>
      <c r="UMI2" s="263"/>
      <c r="UMJ2" s="264"/>
      <c r="UMK2" s="263"/>
      <c r="UML2" s="264"/>
      <c r="UMM2" s="263"/>
      <c r="UMN2" s="264"/>
      <c r="UMO2" s="263"/>
      <c r="UMP2" s="264"/>
      <c r="UMQ2" s="263"/>
      <c r="UMR2" s="264"/>
      <c r="UMS2" s="263"/>
      <c r="UMT2" s="264"/>
      <c r="UMU2" s="263"/>
      <c r="UMV2" s="264"/>
      <c r="UMW2" s="263"/>
      <c r="UMX2" s="264"/>
      <c r="UMY2" s="263"/>
      <c r="UMZ2" s="264"/>
      <c r="UNA2" s="263"/>
      <c r="UNB2" s="264"/>
      <c r="UNC2" s="263"/>
      <c r="UND2" s="264"/>
      <c r="UNE2" s="263"/>
      <c r="UNF2" s="264"/>
      <c r="UNG2" s="263"/>
      <c r="UNH2" s="264"/>
      <c r="UNI2" s="263"/>
      <c r="UNJ2" s="264"/>
      <c r="UNK2" s="263"/>
      <c r="UNL2" s="264"/>
      <c r="UNM2" s="263"/>
      <c r="UNN2" s="264"/>
      <c r="UNO2" s="263"/>
      <c r="UNP2" s="264"/>
      <c r="UNQ2" s="263"/>
      <c r="UNR2" s="264"/>
      <c r="UNS2" s="263"/>
      <c r="UNT2" s="264"/>
      <c r="UNU2" s="263"/>
      <c r="UNV2" s="264"/>
      <c r="UNW2" s="263"/>
      <c r="UNX2" s="264"/>
      <c r="UNY2" s="263"/>
      <c r="UNZ2" s="264"/>
      <c r="UOA2" s="263"/>
      <c r="UOB2" s="264"/>
      <c r="UOC2" s="263"/>
      <c r="UOD2" s="264"/>
      <c r="UOE2" s="263"/>
      <c r="UOF2" s="264"/>
      <c r="UOG2" s="263"/>
      <c r="UOH2" s="264"/>
      <c r="UOI2" s="263"/>
      <c r="UOJ2" s="264"/>
      <c r="UOK2" s="263"/>
      <c r="UOL2" s="264"/>
      <c r="UOM2" s="263"/>
      <c r="UON2" s="264"/>
      <c r="UOO2" s="263"/>
      <c r="UOP2" s="264"/>
      <c r="UOQ2" s="263"/>
      <c r="UOR2" s="264"/>
      <c r="UOS2" s="263"/>
      <c r="UOT2" s="264"/>
      <c r="UOU2" s="263"/>
      <c r="UOV2" s="264"/>
      <c r="UOW2" s="263"/>
      <c r="UOX2" s="264"/>
      <c r="UOY2" s="263"/>
      <c r="UOZ2" s="264"/>
      <c r="UPA2" s="263"/>
      <c r="UPB2" s="264"/>
      <c r="UPC2" s="263"/>
      <c r="UPD2" s="264"/>
      <c r="UPE2" s="263"/>
      <c r="UPF2" s="264"/>
      <c r="UPG2" s="263"/>
      <c r="UPH2" s="264"/>
      <c r="UPI2" s="263"/>
      <c r="UPJ2" s="264"/>
      <c r="UPK2" s="263"/>
      <c r="UPL2" s="264"/>
      <c r="UPM2" s="263"/>
      <c r="UPN2" s="264"/>
      <c r="UPO2" s="263"/>
      <c r="UPP2" s="264"/>
      <c r="UPQ2" s="263"/>
      <c r="UPR2" s="264"/>
      <c r="UPS2" s="263"/>
      <c r="UPT2" s="264"/>
      <c r="UPU2" s="263"/>
      <c r="UPV2" s="264"/>
      <c r="UPW2" s="263"/>
      <c r="UPX2" s="264"/>
      <c r="UPY2" s="263"/>
      <c r="UPZ2" s="264"/>
      <c r="UQA2" s="263"/>
      <c r="UQB2" s="264"/>
      <c r="UQC2" s="263"/>
      <c r="UQD2" s="264"/>
      <c r="UQE2" s="263"/>
      <c r="UQF2" s="264"/>
      <c r="UQG2" s="263"/>
      <c r="UQH2" s="264"/>
      <c r="UQI2" s="263"/>
      <c r="UQJ2" s="264"/>
      <c r="UQK2" s="263"/>
      <c r="UQL2" s="264"/>
      <c r="UQM2" s="263"/>
      <c r="UQN2" s="264"/>
      <c r="UQO2" s="263"/>
      <c r="UQP2" s="264"/>
      <c r="UQQ2" s="263"/>
      <c r="UQR2" s="264"/>
      <c r="UQS2" s="263"/>
      <c r="UQT2" s="264"/>
      <c r="UQU2" s="263"/>
      <c r="UQV2" s="264"/>
      <c r="UQW2" s="263"/>
      <c r="UQX2" s="264"/>
      <c r="UQY2" s="263"/>
      <c r="UQZ2" s="264"/>
      <c r="URA2" s="263"/>
      <c r="URB2" s="264"/>
      <c r="URC2" s="263"/>
      <c r="URD2" s="264"/>
      <c r="URE2" s="263"/>
      <c r="URF2" s="264"/>
      <c r="URG2" s="263"/>
      <c r="URH2" s="264"/>
      <c r="URI2" s="263"/>
      <c r="URJ2" s="264"/>
      <c r="URK2" s="263"/>
      <c r="URL2" s="264"/>
      <c r="URM2" s="263"/>
      <c r="URN2" s="264"/>
      <c r="URO2" s="263"/>
      <c r="URP2" s="264"/>
      <c r="URQ2" s="263"/>
      <c r="URR2" s="264"/>
      <c r="URS2" s="263"/>
      <c r="URT2" s="264"/>
      <c r="URU2" s="263"/>
      <c r="URV2" s="264"/>
      <c r="URW2" s="263"/>
      <c r="URX2" s="264"/>
      <c r="URY2" s="263"/>
      <c r="URZ2" s="264"/>
      <c r="USA2" s="263"/>
      <c r="USB2" s="264"/>
      <c r="USC2" s="263"/>
      <c r="USD2" s="264"/>
      <c r="USE2" s="263"/>
      <c r="USF2" s="264"/>
      <c r="USG2" s="263"/>
      <c r="USH2" s="264"/>
      <c r="USI2" s="263"/>
      <c r="USJ2" s="264"/>
      <c r="USK2" s="263"/>
      <c r="USL2" s="264"/>
      <c r="USM2" s="263"/>
      <c r="USN2" s="264"/>
      <c r="USO2" s="263"/>
      <c r="USP2" s="264"/>
      <c r="USQ2" s="263"/>
      <c r="USR2" s="264"/>
      <c r="USS2" s="263"/>
      <c r="UST2" s="264"/>
      <c r="USU2" s="263"/>
      <c r="USV2" s="264"/>
      <c r="USW2" s="263"/>
      <c r="USX2" s="264"/>
      <c r="USY2" s="263"/>
      <c r="USZ2" s="264"/>
      <c r="UTA2" s="263"/>
      <c r="UTB2" s="264"/>
      <c r="UTC2" s="263"/>
      <c r="UTD2" s="264"/>
      <c r="UTE2" s="263"/>
      <c r="UTF2" s="264"/>
      <c r="UTG2" s="263"/>
      <c r="UTH2" s="264"/>
      <c r="UTI2" s="263"/>
      <c r="UTJ2" s="264"/>
      <c r="UTK2" s="263"/>
      <c r="UTL2" s="264"/>
      <c r="UTM2" s="263"/>
      <c r="UTN2" s="264"/>
      <c r="UTO2" s="263"/>
      <c r="UTP2" s="264"/>
      <c r="UTQ2" s="263"/>
      <c r="UTR2" s="264"/>
      <c r="UTS2" s="263"/>
      <c r="UTT2" s="264"/>
      <c r="UTU2" s="263"/>
      <c r="UTV2" s="264"/>
      <c r="UTW2" s="263"/>
      <c r="UTX2" s="264"/>
      <c r="UTY2" s="263"/>
      <c r="UTZ2" s="264"/>
      <c r="UUA2" s="263"/>
      <c r="UUB2" s="264"/>
      <c r="UUC2" s="263"/>
      <c r="UUD2" s="264"/>
      <c r="UUE2" s="263"/>
      <c r="UUF2" s="264"/>
      <c r="UUG2" s="263"/>
      <c r="UUH2" s="264"/>
      <c r="UUI2" s="263"/>
      <c r="UUJ2" s="264"/>
      <c r="UUK2" s="263"/>
      <c r="UUL2" s="264"/>
      <c r="UUM2" s="263"/>
      <c r="UUN2" s="264"/>
      <c r="UUO2" s="263"/>
      <c r="UUP2" s="264"/>
      <c r="UUQ2" s="263"/>
      <c r="UUR2" s="264"/>
      <c r="UUS2" s="263"/>
      <c r="UUT2" s="264"/>
      <c r="UUU2" s="263"/>
      <c r="UUV2" s="264"/>
      <c r="UUW2" s="263"/>
      <c r="UUX2" s="264"/>
      <c r="UUY2" s="263"/>
      <c r="UUZ2" s="264"/>
      <c r="UVA2" s="263"/>
      <c r="UVB2" s="264"/>
      <c r="UVC2" s="263"/>
      <c r="UVD2" s="264"/>
      <c r="UVE2" s="263"/>
      <c r="UVF2" s="264"/>
      <c r="UVG2" s="263"/>
      <c r="UVH2" s="264"/>
      <c r="UVI2" s="263"/>
      <c r="UVJ2" s="264"/>
      <c r="UVK2" s="263"/>
      <c r="UVL2" s="264"/>
      <c r="UVM2" s="263"/>
      <c r="UVN2" s="264"/>
      <c r="UVO2" s="263"/>
      <c r="UVP2" s="264"/>
      <c r="UVQ2" s="263"/>
      <c r="UVR2" s="264"/>
      <c r="UVS2" s="263"/>
      <c r="UVT2" s="264"/>
      <c r="UVU2" s="263"/>
      <c r="UVV2" s="264"/>
      <c r="UVW2" s="263"/>
      <c r="UVX2" s="264"/>
      <c r="UVY2" s="263"/>
      <c r="UVZ2" s="264"/>
      <c r="UWA2" s="263"/>
      <c r="UWB2" s="264"/>
      <c r="UWC2" s="263"/>
      <c r="UWD2" s="264"/>
      <c r="UWE2" s="263"/>
      <c r="UWF2" s="264"/>
      <c r="UWG2" s="263"/>
      <c r="UWH2" s="264"/>
      <c r="UWI2" s="263"/>
      <c r="UWJ2" s="264"/>
      <c r="UWK2" s="263"/>
      <c r="UWL2" s="264"/>
      <c r="UWM2" s="263"/>
      <c r="UWN2" s="264"/>
      <c r="UWO2" s="263"/>
      <c r="UWP2" s="264"/>
      <c r="UWQ2" s="263"/>
      <c r="UWR2" s="264"/>
      <c r="UWS2" s="263"/>
      <c r="UWT2" s="264"/>
      <c r="UWU2" s="263"/>
      <c r="UWV2" s="264"/>
      <c r="UWW2" s="263"/>
      <c r="UWX2" s="264"/>
      <c r="UWY2" s="263"/>
      <c r="UWZ2" s="264"/>
      <c r="UXA2" s="263"/>
      <c r="UXB2" s="264"/>
      <c r="UXC2" s="263"/>
      <c r="UXD2" s="264"/>
      <c r="UXE2" s="263"/>
      <c r="UXF2" s="264"/>
      <c r="UXG2" s="263"/>
      <c r="UXH2" s="264"/>
      <c r="UXI2" s="263"/>
      <c r="UXJ2" s="264"/>
      <c r="UXK2" s="263"/>
      <c r="UXL2" s="264"/>
      <c r="UXM2" s="263"/>
      <c r="UXN2" s="264"/>
      <c r="UXO2" s="263"/>
      <c r="UXP2" s="264"/>
      <c r="UXQ2" s="263"/>
      <c r="UXR2" s="264"/>
      <c r="UXS2" s="263"/>
      <c r="UXT2" s="264"/>
      <c r="UXU2" s="263"/>
      <c r="UXV2" s="264"/>
      <c r="UXW2" s="263"/>
      <c r="UXX2" s="264"/>
      <c r="UXY2" s="263"/>
      <c r="UXZ2" s="264"/>
      <c r="UYA2" s="263"/>
      <c r="UYB2" s="264"/>
      <c r="UYC2" s="263"/>
      <c r="UYD2" s="264"/>
      <c r="UYE2" s="263"/>
      <c r="UYF2" s="264"/>
      <c r="UYG2" s="263"/>
      <c r="UYH2" s="264"/>
      <c r="UYI2" s="263"/>
      <c r="UYJ2" s="264"/>
      <c r="UYK2" s="263"/>
      <c r="UYL2" s="264"/>
      <c r="UYM2" s="263"/>
      <c r="UYN2" s="264"/>
      <c r="UYO2" s="263"/>
      <c r="UYP2" s="264"/>
      <c r="UYQ2" s="263"/>
      <c r="UYR2" s="264"/>
      <c r="UYS2" s="263"/>
      <c r="UYT2" s="264"/>
      <c r="UYU2" s="263"/>
      <c r="UYV2" s="264"/>
      <c r="UYW2" s="263"/>
      <c r="UYX2" s="264"/>
      <c r="UYY2" s="263"/>
      <c r="UYZ2" s="264"/>
      <c r="UZA2" s="263"/>
      <c r="UZB2" s="264"/>
      <c r="UZC2" s="263"/>
      <c r="UZD2" s="264"/>
      <c r="UZE2" s="263"/>
      <c r="UZF2" s="264"/>
      <c r="UZG2" s="263"/>
      <c r="UZH2" s="264"/>
      <c r="UZI2" s="263"/>
      <c r="UZJ2" s="264"/>
      <c r="UZK2" s="263"/>
      <c r="UZL2" s="264"/>
      <c r="UZM2" s="263"/>
      <c r="UZN2" s="264"/>
      <c r="UZO2" s="263"/>
      <c r="UZP2" s="264"/>
      <c r="UZQ2" s="263"/>
      <c r="UZR2" s="264"/>
      <c r="UZS2" s="263"/>
      <c r="UZT2" s="264"/>
      <c r="UZU2" s="263"/>
      <c r="UZV2" s="264"/>
      <c r="UZW2" s="263"/>
      <c r="UZX2" s="264"/>
      <c r="UZY2" s="263"/>
      <c r="UZZ2" s="264"/>
      <c r="VAA2" s="263"/>
      <c r="VAB2" s="264"/>
      <c r="VAC2" s="263"/>
      <c r="VAD2" s="264"/>
      <c r="VAE2" s="263"/>
      <c r="VAF2" s="264"/>
      <c r="VAG2" s="263"/>
      <c r="VAH2" s="264"/>
      <c r="VAI2" s="263"/>
      <c r="VAJ2" s="264"/>
      <c r="VAK2" s="263"/>
      <c r="VAL2" s="264"/>
      <c r="VAM2" s="263"/>
      <c r="VAN2" s="264"/>
      <c r="VAO2" s="263"/>
      <c r="VAP2" s="264"/>
      <c r="VAQ2" s="263"/>
      <c r="VAR2" s="264"/>
      <c r="VAS2" s="263"/>
      <c r="VAT2" s="264"/>
      <c r="VAU2" s="263"/>
      <c r="VAV2" s="264"/>
      <c r="VAW2" s="263"/>
      <c r="VAX2" s="264"/>
      <c r="VAY2" s="263"/>
      <c r="VAZ2" s="264"/>
      <c r="VBA2" s="263"/>
      <c r="VBB2" s="264"/>
      <c r="VBC2" s="263"/>
      <c r="VBD2" s="264"/>
      <c r="VBE2" s="263"/>
      <c r="VBF2" s="264"/>
      <c r="VBG2" s="263"/>
      <c r="VBH2" s="264"/>
      <c r="VBI2" s="263"/>
      <c r="VBJ2" s="264"/>
      <c r="VBK2" s="263"/>
      <c r="VBL2" s="264"/>
      <c r="VBM2" s="263"/>
      <c r="VBN2" s="264"/>
      <c r="VBO2" s="263"/>
      <c r="VBP2" s="264"/>
      <c r="VBQ2" s="263"/>
      <c r="VBR2" s="264"/>
      <c r="VBS2" s="263"/>
      <c r="VBT2" s="264"/>
      <c r="VBU2" s="263"/>
      <c r="VBV2" s="264"/>
      <c r="VBW2" s="263"/>
      <c r="VBX2" s="264"/>
      <c r="VBY2" s="263"/>
      <c r="VBZ2" s="264"/>
      <c r="VCA2" s="263"/>
      <c r="VCB2" s="264"/>
      <c r="VCC2" s="263"/>
      <c r="VCD2" s="264"/>
      <c r="VCE2" s="263"/>
      <c r="VCF2" s="264"/>
      <c r="VCG2" s="263"/>
      <c r="VCH2" s="264"/>
      <c r="VCI2" s="263"/>
      <c r="VCJ2" s="264"/>
      <c r="VCK2" s="263"/>
      <c r="VCL2" s="264"/>
      <c r="VCM2" s="263"/>
      <c r="VCN2" s="264"/>
      <c r="VCO2" s="263"/>
      <c r="VCP2" s="264"/>
      <c r="VCQ2" s="263"/>
      <c r="VCR2" s="264"/>
      <c r="VCS2" s="263"/>
      <c r="VCT2" s="264"/>
      <c r="VCU2" s="263"/>
      <c r="VCV2" s="264"/>
      <c r="VCW2" s="263"/>
      <c r="VCX2" s="264"/>
      <c r="VCY2" s="263"/>
      <c r="VCZ2" s="264"/>
      <c r="VDA2" s="263"/>
      <c r="VDB2" s="264"/>
      <c r="VDC2" s="263"/>
      <c r="VDD2" s="264"/>
      <c r="VDE2" s="263"/>
      <c r="VDF2" s="264"/>
      <c r="VDG2" s="263"/>
      <c r="VDH2" s="264"/>
      <c r="VDI2" s="263"/>
      <c r="VDJ2" s="264"/>
      <c r="VDK2" s="263"/>
      <c r="VDL2" s="264"/>
      <c r="VDM2" s="263"/>
      <c r="VDN2" s="264"/>
      <c r="VDO2" s="263"/>
      <c r="VDP2" s="264"/>
      <c r="VDQ2" s="263"/>
      <c r="VDR2" s="264"/>
      <c r="VDS2" s="263"/>
      <c r="VDT2" s="264"/>
      <c r="VDU2" s="263"/>
      <c r="VDV2" s="264"/>
      <c r="VDW2" s="263"/>
      <c r="VDX2" s="264"/>
      <c r="VDY2" s="263"/>
      <c r="VDZ2" s="264"/>
      <c r="VEA2" s="263"/>
      <c r="VEB2" s="264"/>
      <c r="VEC2" s="263"/>
      <c r="VED2" s="264"/>
      <c r="VEE2" s="263"/>
      <c r="VEF2" s="264"/>
      <c r="VEG2" s="263"/>
      <c r="VEH2" s="264"/>
      <c r="VEI2" s="263"/>
      <c r="VEJ2" s="264"/>
      <c r="VEK2" s="263"/>
      <c r="VEL2" s="264"/>
      <c r="VEM2" s="263"/>
      <c r="VEN2" s="264"/>
      <c r="VEO2" s="263"/>
      <c r="VEP2" s="264"/>
      <c r="VEQ2" s="263"/>
      <c r="VER2" s="264"/>
      <c r="VES2" s="263"/>
      <c r="VET2" s="264"/>
      <c r="VEU2" s="263"/>
      <c r="VEV2" s="264"/>
      <c r="VEW2" s="263"/>
      <c r="VEX2" s="264"/>
      <c r="VEY2" s="263"/>
      <c r="VEZ2" s="264"/>
      <c r="VFA2" s="263"/>
      <c r="VFB2" s="264"/>
      <c r="VFC2" s="263"/>
      <c r="VFD2" s="264"/>
      <c r="VFE2" s="263"/>
      <c r="VFF2" s="264"/>
      <c r="VFG2" s="263"/>
      <c r="VFH2" s="264"/>
      <c r="VFI2" s="263"/>
      <c r="VFJ2" s="264"/>
      <c r="VFK2" s="263"/>
      <c r="VFL2" s="264"/>
      <c r="VFM2" s="263"/>
      <c r="VFN2" s="264"/>
      <c r="VFO2" s="263"/>
      <c r="VFP2" s="264"/>
      <c r="VFQ2" s="263"/>
      <c r="VFR2" s="264"/>
      <c r="VFS2" s="263"/>
      <c r="VFT2" s="264"/>
      <c r="VFU2" s="263"/>
      <c r="VFV2" s="264"/>
      <c r="VFW2" s="263"/>
      <c r="VFX2" s="264"/>
      <c r="VFY2" s="263"/>
      <c r="VFZ2" s="264"/>
      <c r="VGA2" s="263"/>
      <c r="VGB2" s="264"/>
      <c r="VGC2" s="263"/>
      <c r="VGD2" s="264"/>
      <c r="VGE2" s="263"/>
      <c r="VGF2" s="264"/>
      <c r="VGG2" s="263"/>
      <c r="VGH2" s="264"/>
      <c r="VGI2" s="263"/>
      <c r="VGJ2" s="264"/>
      <c r="VGK2" s="263"/>
      <c r="VGL2" s="264"/>
      <c r="VGM2" s="263"/>
      <c r="VGN2" s="264"/>
      <c r="VGO2" s="263"/>
      <c r="VGP2" s="264"/>
      <c r="VGQ2" s="263"/>
      <c r="VGR2" s="264"/>
      <c r="VGS2" s="263"/>
      <c r="VGT2" s="264"/>
      <c r="VGU2" s="263"/>
      <c r="VGV2" s="264"/>
      <c r="VGW2" s="263"/>
      <c r="VGX2" s="264"/>
      <c r="VGY2" s="263"/>
      <c r="VGZ2" s="264"/>
      <c r="VHA2" s="263"/>
      <c r="VHB2" s="264"/>
      <c r="VHC2" s="263"/>
      <c r="VHD2" s="264"/>
      <c r="VHE2" s="263"/>
      <c r="VHF2" s="264"/>
      <c r="VHG2" s="263"/>
      <c r="VHH2" s="264"/>
      <c r="VHI2" s="263"/>
      <c r="VHJ2" s="264"/>
      <c r="VHK2" s="263"/>
      <c r="VHL2" s="264"/>
      <c r="VHM2" s="263"/>
      <c r="VHN2" s="264"/>
      <c r="VHO2" s="263"/>
      <c r="VHP2" s="264"/>
      <c r="VHQ2" s="263"/>
      <c r="VHR2" s="264"/>
      <c r="VHS2" s="263"/>
      <c r="VHT2" s="264"/>
      <c r="VHU2" s="263"/>
      <c r="VHV2" s="264"/>
      <c r="VHW2" s="263"/>
      <c r="VHX2" s="264"/>
      <c r="VHY2" s="263"/>
      <c r="VHZ2" s="264"/>
      <c r="VIA2" s="263"/>
      <c r="VIB2" s="264"/>
      <c r="VIC2" s="263"/>
      <c r="VID2" s="264"/>
      <c r="VIE2" s="263"/>
      <c r="VIF2" s="264"/>
      <c r="VIG2" s="263"/>
      <c r="VIH2" s="264"/>
      <c r="VII2" s="263"/>
      <c r="VIJ2" s="264"/>
      <c r="VIK2" s="263"/>
      <c r="VIL2" s="264"/>
      <c r="VIM2" s="263"/>
      <c r="VIN2" s="264"/>
      <c r="VIO2" s="263"/>
      <c r="VIP2" s="264"/>
      <c r="VIQ2" s="263"/>
      <c r="VIR2" s="264"/>
      <c r="VIS2" s="263"/>
      <c r="VIT2" s="264"/>
      <c r="VIU2" s="263"/>
      <c r="VIV2" s="264"/>
      <c r="VIW2" s="263"/>
      <c r="VIX2" s="264"/>
      <c r="VIY2" s="263"/>
      <c r="VIZ2" s="264"/>
      <c r="VJA2" s="263"/>
      <c r="VJB2" s="264"/>
      <c r="VJC2" s="263"/>
      <c r="VJD2" s="264"/>
      <c r="VJE2" s="263"/>
      <c r="VJF2" s="264"/>
      <c r="VJG2" s="263"/>
      <c r="VJH2" s="264"/>
      <c r="VJI2" s="263"/>
      <c r="VJJ2" s="264"/>
      <c r="VJK2" s="263"/>
      <c r="VJL2" s="264"/>
      <c r="VJM2" s="263"/>
      <c r="VJN2" s="264"/>
      <c r="VJO2" s="263"/>
      <c r="VJP2" s="264"/>
      <c r="VJQ2" s="263"/>
      <c r="VJR2" s="264"/>
      <c r="VJS2" s="263"/>
      <c r="VJT2" s="264"/>
      <c r="VJU2" s="263"/>
      <c r="VJV2" s="264"/>
      <c r="VJW2" s="263"/>
      <c r="VJX2" s="264"/>
      <c r="VJY2" s="263"/>
      <c r="VJZ2" s="264"/>
      <c r="VKA2" s="263"/>
      <c r="VKB2" s="264"/>
      <c r="VKC2" s="263"/>
      <c r="VKD2" s="264"/>
      <c r="VKE2" s="263"/>
      <c r="VKF2" s="264"/>
      <c r="VKG2" s="263"/>
      <c r="VKH2" s="264"/>
      <c r="VKI2" s="263"/>
      <c r="VKJ2" s="264"/>
      <c r="VKK2" s="263"/>
      <c r="VKL2" s="264"/>
      <c r="VKM2" s="263"/>
      <c r="VKN2" s="264"/>
      <c r="VKO2" s="263"/>
      <c r="VKP2" s="264"/>
      <c r="VKQ2" s="263"/>
      <c r="VKR2" s="264"/>
      <c r="VKS2" s="263"/>
      <c r="VKT2" s="264"/>
      <c r="VKU2" s="263"/>
      <c r="VKV2" s="264"/>
      <c r="VKW2" s="263"/>
      <c r="VKX2" s="264"/>
      <c r="VKY2" s="263"/>
      <c r="VKZ2" s="264"/>
      <c r="VLA2" s="263"/>
      <c r="VLB2" s="264"/>
      <c r="VLC2" s="263"/>
      <c r="VLD2" s="264"/>
      <c r="VLE2" s="263"/>
      <c r="VLF2" s="264"/>
      <c r="VLG2" s="263"/>
      <c r="VLH2" s="264"/>
      <c r="VLI2" s="263"/>
      <c r="VLJ2" s="264"/>
      <c r="VLK2" s="263"/>
      <c r="VLL2" s="264"/>
      <c r="VLM2" s="263"/>
      <c r="VLN2" s="264"/>
      <c r="VLO2" s="263"/>
      <c r="VLP2" s="264"/>
      <c r="VLQ2" s="263"/>
      <c r="VLR2" s="264"/>
      <c r="VLS2" s="263"/>
      <c r="VLT2" s="264"/>
      <c r="VLU2" s="263"/>
      <c r="VLV2" s="264"/>
      <c r="VLW2" s="263"/>
      <c r="VLX2" s="264"/>
      <c r="VLY2" s="263"/>
      <c r="VLZ2" s="264"/>
      <c r="VMA2" s="263"/>
      <c r="VMB2" s="264"/>
      <c r="VMC2" s="263"/>
      <c r="VMD2" s="264"/>
      <c r="VME2" s="263"/>
      <c r="VMF2" s="264"/>
      <c r="VMG2" s="263"/>
      <c r="VMH2" s="264"/>
      <c r="VMI2" s="263"/>
      <c r="VMJ2" s="264"/>
      <c r="VMK2" s="263"/>
      <c r="VML2" s="264"/>
      <c r="VMM2" s="263"/>
      <c r="VMN2" s="264"/>
      <c r="VMO2" s="263"/>
      <c r="VMP2" s="264"/>
      <c r="VMQ2" s="263"/>
      <c r="VMR2" s="264"/>
      <c r="VMS2" s="263"/>
      <c r="VMT2" s="264"/>
      <c r="VMU2" s="263"/>
      <c r="VMV2" s="264"/>
      <c r="VMW2" s="263"/>
      <c r="VMX2" s="264"/>
      <c r="VMY2" s="263"/>
      <c r="VMZ2" s="264"/>
      <c r="VNA2" s="263"/>
      <c r="VNB2" s="264"/>
      <c r="VNC2" s="263"/>
      <c r="VND2" s="264"/>
      <c r="VNE2" s="263"/>
      <c r="VNF2" s="264"/>
      <c r="VNG2" s="263"/>
      <c r="VNH2" s="264"/>
      <c r="VNI2" s="263"/>
      <c r="VNJ2" s="264"/>
      <c r="VNK2" s="263"/>
      <c r="VNL2" s="264"/>
      <c r="VNM2" s="263"/>
      <c r="VNN2" s="264"/>
      <c r="VNO2" s="263"/>
      <c r="VNP2" s="264"/>
      <c r="VNQ2" s="263"/>
      <c r="VNR2" s="264"/>
      <c r="VNS2" s="263"/>
      <c r="VNT2" s="264"/>
      <c r="VNU2" s="263"/>
      <c r="VNV2" s="264"/>
      <c r="VNW2" s="263"/>
      <c r="VNX2" s="264"/>
      <c r="VNY2" s="263"/>
      <c r="VNZ2" s="264"/>
      <c r="VOA2" s="263"/>
      <c r="VOB2" s="264"/>
      <c r="VOC2" s="263"/>
      <c r="VOD2" s="264"/>
      <c r="VOE2" s="263"/>
      <c r="VOF2" s="264"/>
      <c r="VOG2" s="263"/>
      <c r="VOH2" s="264"/>
      <c r="VOI2" s="263"/>
      <c r="VOJ2" s="264"/>
      <c r="VOK2" s="263"/>
      <c r="VOL2" s="264"/>
      <c r="VOM2" s="263"/>
      <c r="VON2" s="264"/>
      <c r="VOO2" s="263"/>
      <c r="VOP2" s="264"/>
      <c r="VOQ2" s="263"/>
      <c r="VOR2" s="264"/>
      <c r="VOS2" s="263"/>
      <c r="VOT2" s="264"/>
      <c r="VOU2" s="263"/>
      <c r="VOV2" s="264"/>
      <c r="VOW2" s="263"/>
      <c r="VOX2" s="264"/>
      <c r="VOY2" s="263"/>
      <c r="VOZ2" s="264"/>
      <c r="VPA2" s="263"/>
      <c r="VPB2" s="264"/>
      <c r="VPC2" s="263"/>
      <c r="VPD2" s="264"/>
      <c r="VPE2" s="263"/>
      <c r="VPF2" s="264"/>
      <c r="VPG2" s="263"/>
      <c r="VPH2" s="264"/>
      <c r="VPI2" s="263"/>
      <c r="VPJ2" s="264"/>
      <c r="VPK2" s="263"/>
      <c r="VPL2" s="264"/>
      <c r="VPM2" s="263"/>
      <c r="VPN2" s="264"/>
      <c r="VPO2" s="263"/>
      <c r="VPP2" s="264"/>
      <c r="VPQ2" s="263"/>
      <c r="VPR2" s="264"/>
      <c r="VPS2" s="263"/>
      <c r="VPT2" s="264"/>
      <c r="VPU2" s="263"/>
      <c r="VPV2" s="264"/>
      <c r="VPW2" s="263"/>
      <c r="VPX2" s="264"/>
      <c r="VPY2" s="263"/>
      <c r="VPZ2" s="264"/>
      <c r="VQA2" s="263"/>
      <c r="VQB2" s="264"/>
      <c r="VQC2" s="263"/>
      <c r="VQD2" s="264"/>
      <c r="VQE2" s="263"/>
      <c r="VQF2" s="264"/>
      <c r="VQG2" s="263"/>
      <c r="VQH2" s="264"/>
      <c r="VQI2" s="263"/>
      <c r="VQJ2" s="264"/>
      <c r="VQK2" s="263"/>
      <c r="VQL2" s="264"/>
      <c r="VQM2" s="263"/>
      <c r="VQN2" s="264"/>
      <c r="VQO2" s="263"/>
      <c r="VQP2" s="264"/>
      <c r="VQQ2" s="263"/>
      <c r="VQR2" s="264"/>
      <c r="VQS2" s="263"/>
      <c r="VQT2" s="264"/>
      <c r="VQU2" s="263"/>
      <c r="VQV2" s="264"/>
      <c r="VQW2" s="263"/>
      <c r="VQX2" s="264"/>
      <c r="VQY2" s="263"/>
      <c r="VQZ2" s="264"/>
      <c r="VRA2" s="263"/>
      <c r="VRB2" s="264"/>
      <c r="VRC2" s="263"/>
      <c r="VRD2" s="264"/>
      <c r="VRE2" s="263"/>
      <c r="VRF2" s="264"/>
      <c r="VRG2" s="263"/>
      <c r="VRH2" s="264"/>
      <c r="VRI2" s="263"/>
      <c r="VRJ2" s="264"/>
      <c r="VRK2" s="263"/>
      <c r="VRL2" s="264"/>
      <c r="VRM2" s="263"/>
      <c r="VRN2" s="264"/>
      <c r="VRO2" s="263"/>
      <c r="VRP2" s="264"/>
      <c r="VRQ2" s="263"/>
      <c r="VRR2" s="264"/>
      <c r="VRS2" s="263"/>
      <c r="VRT2" s="264"/>
      <c r="VRU2" s="263"/>
      <c r="VRV2" s="264"/>
      <c r="VRW2" s="263"/>
      <c r="VRX2" s="264"/>
      <c r="VRY2" s="263"/>
      <c r="VRZ2" s="264"/>
      <c r="VSA2" s="263"/>
      <c r="VSB2" s="264"/>
      <c r="VSC2" s="263"/>
      <c r="VSD2" s="264"/>
      <c r="VSE2" s="263"/>
      <c r="VSF2" s="264"/>
      <c r="VSG2" s="263"/>
      <c r="VSH2" s="264"/>
      <c r="VSI2" s="263"/>
      <c r="VSJ2" s="264"/>
      <c r="VSK2" s="263"/>
      <c r="VSL2" s="264"/>
      <c r="VSM2" s="263"/>
      <c r="VSN2" s="264"/>
      <c r="VSO2" s="263"/>
      <c r="VSP2" s="264"/>
      <c r="VSQ2" s="263"/>
      <c r="VSR2" s="264"/>
      <c r="VSS2" s="263"/>
      <c r="VST2" s="264"/>
      <c r="VSU2" s="263"/>
      <c r="VSV2" s="264"/>
      <c r="VSW2" s="263"/>
      <c r="VSX2" s="264"/>
      <c r="VSY2" s="263"/>
      <c r="VSZ2" s="264"/>
      <c r="VTA2" s="263"/>
      <c r="VTB2" s="264"/>
      <c r="VTC2" s="263"/>
      <c r="VTD2" s="264"/>
      <c r="VTE2" s="263"/>
      <c r="VTF2" s="264"/>
      <c r="VTG2" s="263"/>
      <c r="VTH2" s="264"/>
      <c r="VTI2" s="263"/>
      <c r="VTJ2" s="264"/>
      <c r="VTK2" s="263"/>
      <c r="VTL2" s="264"/>
      <c r="VTM2" s="263"/>
      <c r="VTN2" s="264"/>
      <c r="VTO2" s="263"/>
      <c r="VTP2" s="264"/>
      <c r="VTQ2" s="263"/>
      <c r="VTR2" s="264"/>
      <c r="VTS2" s="263"/>
      <c r="VTT2" s="264"/>
      <c r="VTU2" s="263"/>
      <c r="VTV2" s="264"/>
      <c r="VTW2" s="263"/>
      <c r="VTX2" s="264"/>
      <c r="VTY2" s="263"/>
      <c r="VTZ2" s="264"/>
      <c r="VUA2" s="263"/>
      <c r="VUB2" s="264"/>
      <c r="VUC2" s="263"/>
      <c r="VUD2" s="264"/>
      <c r="VUE2" s="263"/>
      <c r="VUF2" s="264"/>
      <c r="VUG2" s="263"/>
      <c r="VUH2" s="264"/>
      <c r="VUI2" s="263"/>
      <c r="VUJ2" s="264"/>
      <c r="VUK2" s="263"/>
      <c r="VUL2" s="264"/>
      <c r="VUM2" s="263"/>
      <c r="VUN2" s="264"/>
      <c r="VUO2" s="263"/>
      <c r="VUP2" s="264"/>
      <c r="VUQ2" s="263"/>
      <c r="VUR2" s="264"/>
      <c r="VUS2" s="263"/>
      <c r="VUT2" s="264"/>
      <c r="VUU2" s="263"/>
      <c r="VUV2" s="264"/>
      <c r="VUW2" s="263"/>
      <c r="VUX2" s="264"/>
      <c r="VUY2" s="263"/>
      <c r="VUZ2" s="264"/>
      <c r="VVA2" s="263"/>
      <c r="VVB2" s="264"/>
      <c r="VVC2" s="263"/>
      <c r="VVD2" s="264"/>
      <c r="VVE2" s="263"/>
      <c r="VVF2" s="264"/>
      <c r="VVG2" s="263"/>
      <c r="VVH2" s="264"/>
      <c r="VVI2" s="263"/>
      <c r="VVJ2" s="264"/>
      <c r="VVK2" s="263"/>
      <c r="VVL2" s="264"/>
      <c r="VVM2" s="263"/>
      <c r="VVN2" s="264"/>
      <c r="VVO2" s="263"/>
      <c r="VVP2" s="264"/>
      <c r="VVQ2" s="263"/>
      <c r="VVR2" s="264"/>
      <c r="VVS2" s="263"/>
      <c r="VVT2" s="264"/>
      <c r="VVU2" s="263"/>
      <c r="VVV2" s="264"/>
      <c r="VVW2" s="263"/>
      <c r="VVX2" s="264"/>
      <c r="VVY2" s="263"/>
      <c r="VVZ2" s="264"/>
      <c r="VWA2" s="263"/>
      <c r="VWB2" s="264"/>
      <c r="VWC2" s="263"/>
      <c r="VWD2" s="264"/>
      <c r="VWE2" s="263"/>
      <c r="VWF2" s="264"/>
      <c r="VWG2" s="263"/>
      <c r="VWH2" s="264"/>
      <c r="VWI2" s="263"/>
      <c r="VWJ2" s="264"/>
      <c r="VWK2" s="263"/>
      <c r="VWL2" s="264"/>
      <c r="VWM2" s="263"/>
      <c r="VWN2" s="264"/>
      <c r="VWO2" s="263"/>
      <c r="VWP2" s="264"/>
      <c r="VWQ2" s="263"/>
      <c r="VWR2" s="264"/>
      <c r="VWS2" s="263"/>
      <c r="VWT2" s="264"/>
      <c r="VWU2" s="263"/>
      <c r="VWV2" s="264"/>
      <c r="VWW2" s="263"/>
      <c r="VWX2" s="264"/>
      <c r="VWY2" s="263"/>
      <c r="VWZ2" s="264"/>
      <c r="VXA2" s="263"/>
      <c r="VXB2" s="264"/>
      <c r="VXC2" s="263"/>
      <c r="VXD2" s="264"/>
      <c r="VXE2" s="263"/>
      <c r="VXF2" s="264"/>
      <c r="VXG2" s="263"/>
      <c r="VXH2" s="264"/>
      <c r="VXI2" s="263"/>
      <c r="VXJ2" s="264"/>
      <c r="VXK2" s="263"/>
      <c r="VXL2" s="264"/>
      <c r="VXM2" s="263"/>
      <c r="VXN2" s="264"/>
      <c r="VXO2" s="263"/>
      <c r="VXP2" s="264"/>
      <c r="VXQ2" s="263"/>
      <c r="VXR2" s="264"/>
      <c r="VXS2" s="263"/>
      <c r="VXT2" s="264"/>
      <c r="VXU2" s="263"/>
      <c r="VXV2" s="264"/>
      <c r="VXW2" s="263"/>
      <c r="VXX2" s="264"/>
      <c r="VXY2" s="263"/>
      <c r="VXZ2" s="264"/>
      <c r="VYA2" s="263"/>
      <c r="VYB2" s="264"/>
      <c r="VYC2" s="263"/>
      <c r="VYD2" s="264"/>
      <c r="VYE2" s="263"/>
      <c r="VYF2" s="264"/>
      <c r="VYG2" s="263"/>
      <c r="VYH2" s="264"/>
      <c r="VYI2" s="263"/>
      <c r="VYJ2" s="264"/>
      <c r="VYK2" s="263"/>
      <c r="VYL2" s="264"/>
      <c r="VYM2" s="263"/>
      <c r="VYN2" s="264"/>
      <c r="VYO2" s="263"/>
      <c r="VYP2" s="264"/>
      <c r="VYQ2" s="263"/>
      <c r="VYR2" s="264"/>
      <c r="VYS2" s="263"/>
      <c r="VYT2" s="264"/>
      <c r="VYU2" s="263"/>
      <c r="VYV2" s="264"/>
      <c r="VYW2" s="263"/>
      <c r="VYX2" s="264"/>
      <c r="VYY2" s="263"/>
      <c r="VYZ2" s="264"/>
      <c r="VZA2" s="263"/>
      <c r="VZB2" s="264"/>
      <c r="VZC2" s="263"/>
      <c r="VZD2" s="264"/>
      <c r="VZE2" s="263"/>
      <c r="VZF2" s="264"/>
      <c r="VZG2" s="263"/>
      <c r="VZH2" s="264"/>
      <c r="VZI2" s="263"/>
      <c r="VZJ2" s="264"/>
      <c r="VZK2" s="263"/>
      <c r="VZL2" s="264"/>
      <c r="VZM2" s="263"/>
      <c r="VZN2" s="264"/>
      <c r="VZO2" s="263"/>
      <c r="VZP2" s="264"/>
      <c r="VZQ2" s="263"/>
      <c r="VZR2" s="264"/>
      <c r="VZS2" s="263"/>
      <c r="VZT2" s="264"/>
      <c r="VZU2" s="263"/>
      <c r="VZV2" s="264"/>
      <c r="VZW2" s="263"/>
      <c r="VZX2" s="264"/>
      <c r="VZY2" s="263"/>
      <c r="VZZ2" s="264"/>
      <c r="WAA2" s="263"/>
      <c r="WAB2" s="264"/>
      <c r="WAC2" s="263"/>
      <c r="WAD2" s="264"/>
      <c r="WAE2" s="263"/>
      <c r="WAF2" s="264"/>
      <c r="WAG2" s="263"/>
      <c r="WAH2" s="264"/>
      <c r="WAI2" s="263"/>
      <c r="WAJ2" s="264"/>
      <c r="WAK2" s="263"/>
      <c r="WAL2" s="264"/>
      <c r="WAM2" s="263"/>
      <c r="WAN2" s="264"/>
      <c r="WAO2" s="263"/>
      <c r="WAP2" s="264"/>
      <c r="WAQ2" s="263"/>
      <c r="WAR2" s="264"/>
      <c r="WAS2" s="263"/>
      <c r="WAT2" s="264"/>
      <c r="WAU2" s="263"/>
      <c r="WAV2" s="264"/>
      <c r="WAW2" s="263"/>
      <c r="WAX2" s="264"/>
      <c r="WAY2" s="263"/>
      <c r="WAZ2" s="264"/>
      <c r="WBA2" s="263"/>
      <c r="WBB2" s="264"/>
      <c r="WBC2" s="263"/>
      <c r="WBD2" s="264"/>
      <c r="WBE2" s="263"/>
      <c r="WBF2" s="264"/>
      <c r="WBG2" s="263"/>
      <c r="WBH2" s="264"/>
      <c r="WBI2" s="263"/>
      <c r="WBJ2" s="264"/>
      <c r="WBK2" s="263"/>
      <c r="WBL2" s="264"/>
      <c r="WBM2" s="263"/>
      <c r="WBN2" s="264"/>
      <c r="WBO2" s="263"/>
      <c r="WBP2" s="264"/>
      <c r="WBQ2" s="263"/>
      <c r="WBR2" s="264"/>
      <c r="WBS2" s="263"/>
      <c r="WBT2" s="264"/>
      <c r="WBU2" s="263"/>
      <c r="WBV2" s="264"/>
      <c r="WBW2" s="263"/>
      <c r="WBX2" s="264"/>
      <c r="WBY2" s="263"/>
      <c r="WBZ2" s="264"/>
      <c r="WCA2" s="263"/>
      <c r="WCB2" s="264"/>
      <c r="WCC2" s="263"/>
      <c r="WCD2" s="264"/>
      <c r="WCE2" s="263"/>
      <c r="WCF2" s="264"/>
      <c r="WCG2" s="263"/>
      <c r="WCH2" s="264"/>
      <c r="WCI2" s="263"/>
      <c r="WCJ2" s="264"/>
      <c r="WCK2" s="263"/>
      <c r="WCL2" s="264"/>
      <c r="WCM2" s="263"/>
      <c r="WCN2" s="264"/>
      <c r="WCO2" s="263"/>
      <c r="WCP2" s="264"/>
      <c r="WCQ2" s="263"/>
      <c r="WCR2" s="264"/>
      <c r="WCS2" s="263"/>
      <c r="WCT2" s="264"/>
      <c r="WCU2" s="263"/>
      <c r="WCV2" s="264"/>
      <c r="WCW2" s="263"/>
      <c r="WCX2" s="264"/>
      <c r="WCY2" s="263"/>
      <c r="WCZ2" s="264"/>
      <c r="WDA2" s="263"/>
      <c r="WDB2" s="264"/>
      <c r="WDC2" s="263"/>
      <c r="WDD2" s="264"/>
      <c r="WDE2" s="263"/>
      <c r="WDF2" s="264"/>
      <c r="WDG2" s="263"/>
      <c r="WDH2" s="264"/>
      <c r="WDI2" s="263"/>
      <c r="WDJ2" s="264"/>
      <c r="WDK2" s="263"/>
      <c r="WDL2" s="264"/>
      <c r="WDM2" s="263"/>
      <c r="WDN2" s="264"/>
      <c r="WDO2" s="263"/>
      <c r="WDP2" s="264"/>
      <c r="WDQ2" s="263"/>
      <c r="WDR2" s="264"/>
      <c r="WDS2" s="263"/>
      <c r="WDT2" s="264"/>
      <c r="WDU2" s="263"/>
      <c r="WDV2" s="264"/>
      <c r="WDW2" s="263"/>
      <c r="WDX2" s="264"/>
      <c r="WDY2" s="263"/>
      <c r="WDZ2" s="264"/>
      <c r="WEA2" s="263"/>
      <c r="WEB2" s="264"/>
      <c r="WEC2" s="263"/>
      <c r="WED2" s="264"/>
      <c r="WEE2" s="263"/>
      <c r="WEF2" s="264"/>
      <c r="WEG2" s="263"/>
      <c r="WEH2" s="264"/>
      <c r="WEI2" s="263"/>
      <c r="WEJ2" s="264"/>
      <c r="WEK2" s="263"/>
      <c r="WEL2" s="264"/>
      <c r="WEM2" s="263"/>
      <c r="WEN2" s="264"/>
      <c r="WEO2" s="263"/>
      <c r="WEP2" s="264"/>
      <c r="WEQ2" s="263"/>
      <c r="WER2" s="264"/>
      <c r="WES2" s="263"/>
      <c r="WET2" s="264"/>
      <c r="WEU2" s="263"/>
      <c r="WEV2" s="264"/>
      <c r="WEW2" s="263"/>
      <c r="WEX2" s="264"/>
      <c r="WEY2" s="263"/>
      <c r="WEZ2" s="264"/>
      <c r="WFA2" s="263"/>
      <c r="WFB2" s="264"/>
      <c r="WFC2" s="263"/>
      <c r="WFD2" s="264"/>
      <c r="WFE2" s="263"/>
      <c r="WFF2" s="264"/>
      <c r="WFG2" s="263"/>
      <c r="WFH2" s="264"/>
      <c r="WFI2" s="263"/>
      <c r="WFJ2" s="264"/>
      <c r="WFK2" s="263"/>
      <c r="WFL2" s="264"/>
      <c r="WFM2" s="263"/>
      <c r="WFN2" s="264"/>
      <c r="WFO2" s="263"/>
      <c r="WFP2" s="264"/>
      <c r="WFQ2" s="263"/>
      <c r="WFR2" s="264"/>
      <c r="WFS2" s="263"/>
      <c r="WFT2" s="264"/>
      <c r="WFU2" s="263"/>
      <c r="WFV2" s="264"/>
      <c r="WFW2" s="263"/>
      <c r="WFX2" s="264"/>
      <c r="WFY2" s="263"/>
      <c r="WFZ2" s="264"/>
      <c r="WGA2" s="263"/>
      <c r="WGB2" s="264"/>
      <c r="WGC2" s="263"/>
      <c r="WGD2" s="264"/>
      <c r="WGE2" s="263"/>
      <c r="WGF2" s="264"/>
      <c r="WGG2" s="263"/>
      <c r="WGH2" s="264"/>
      <c r="WGI2" s="263"/>
      <c r="WGJ2" s="264"/>
      <c r="WGK2" s="263"/>
      <c r="WGL2" s="264"/>
      <c r="WGM2" s="263"/>
      <c r="WGN2" s="264"/>
      <c r="WGO2" s="263"/>
      <c r="WGP2" s="264"/>
      <c r="WGQ2" s="263"/>
      <c r="WGR2" s="264"/>
      <c r="WGS2" s="263"/>
      <c r="WGT2" s="264"/>
      <c r="WGU2" s="263"/>
      <c r="WGV2" s="264"/>
      <c r="WGW2" s="263"/>
      <c r="WGX2" s="264"/>
      <c r="WGY2" s="263"/>
      <c r="WGZ2" s="264"/>
      <c r="WHA2" s="263"/>
      <c r="WHB2" s="264"/>
      <c r="WHC2" s="263"/>
      <c r="WHD2" s="264"/>
      <c r="WHE2" s="263"/>
      <c r="WHF2" s="264"/>
      <c r="WHG2" s="263"/>
      <c r="WHH2" s="264"/>
      <c r="WHI2" s="263"/>
      <c r="WHJ2" s="264"/>
      <c r="WHK2" s="263"/>
      <c r="WHL2" s="264"/>
      <c r="WHM2" s="263"/>
      <c r="WHN2" s="264"/>
      <c r="WHO2" s="263"/>
      <c r="WHP2" s="264"/>
      <c r="WHQ2" s="263"/>
      <c r="WHR2" s="264"/>
      <c r="WHS2" s="263"/>
      <c r="WHT2" s="264"/>
      <c r="WHU2" s="263"/>
      <c r="WHV2" s="264"/>
      <c r="WHW2" s="263"/>
      <c r="WHX2" s="264"/>
      <c r="WHY2" s="263"/>
      <c r="WHZ2" s="264"/>
      <c r="WIA2" s="263"/>
      <c r="WIB2" s="264"/>
      <c r="WIC2" s="263"/>
      <c r="WID2" s="264"/>
      <c r="WIE2" s="263"/>
      <c r="WIF2" s="264"/>
      <c r="WIG2" s="263"/>
      <c r="WIH2" s="264"/>
      <c r="WII2" s="263"/>
      <c r="WIJ2" s="264"/>
      <c r="WIK2" s="263"/>
      <c r="WIL2" s="264"/>
      <c r="WIM2" s="263"/>
      <c r="WIN2" s="264"/>
      <c r="WIO2" s="263"/>
      <c r="WIP2" s="264"/>
      <c r="WIQ2" s="263"/>
      <c r="WIR2" s="264"/>
      <c r="WIS2" s="263"/>
      <c r="WIT2" s="264"/>
      <c r="WIU2" s="263"/>
      <c r="WIV2" s="264"/>
      <c r="WIW2" s="263"/>
      <c r="WIX2" s="264"/>
      <c r="WIY2" s="263"/>
      <c r="WIZ2" s="264"/>
      <c r="WJA2" s="263"/>
      <c r="WJB2" s="264"/>
      <c r="WJC2" s="263"/>
      <c r="WJD2" s="264"/>
      <c r="WJE2" s="263"/>
      <c r="WJF2" s="264"/>
      <c r="WJG2" s="263"/>
      <c r="WJH2" s="264"/>
      <c r="WJI2" s="263"/>
      <c r="WJJ2" s="264"/>
      <c r="WJK2" s="263"/>
      <c r="WJL2" s="264"/>
      <c r="WJM2" s="263"/>
      <c r="WJN2" s="264"/>
      <c r="WJO2" s="263"/>
      <c r="WJP2" s="264"/>
      <c r="WJQ2" s="263"/>
      <c r="WJR2" s="264"/>
      <c r="WJS2" s="263"/>
      <c r="WJT2" s="264"/>
      <c r="WJU2" s="263"/>
      <c r="WJV2" s="264"/>
      <c r="WJW2" s="263"/>
      <c r="WJX2" s="264"/>
      <c r="WJY2" s="263"/>
      <c r="WJZ2" s="264"/>
      <c r="WKA2" s="263"/>
      <c r="WKB2" s="264"/>
      <c r="WKC2" s="263"/>
      <c r="WKD2" s="264"/>
      <c r="WKE2" s="263"/>
      <c r="WKF2" s="264"/>
      <c r="WKG2" s="263"/>
      <c r="WKH2" s="264"/>
      <c r="WKI2" s="263"/>
      <c r="WKJ2" s="264"/>
      <c r="WKK2" s="263"/>
      <c r="WKL2" s="264"/>
      <c r="WKM2" s="263"/>
      <c r="WKN2" s="264"/>
      <c r="WKO2" s="263"/>
      <c r="WKP2" s="264"/>
      <c r="WKQ2" s="263"/>
      <c r="WKR2" s="264"/>
      <c r="WKS2" s="263"/>
      <c r="WKT2" s="264"/>
      <c r="WKU2" s="263"/>
      <c r="WKV2" s="264"/>
      <c r="WKW2" s="263"/>
      <c r="WKX2" s="264"/>
      <c r="WKY2" s="263"/>
      <c r="WKZ2" s="264"/>
      <c r="WLA2" s="263"/>
      <c r="WLB2" s="264"/>
      <c r="WLC2" s="263"/>
      <c r="WLD2" s="264"/>
      <c r="WLE2" s="263"/>
      <c r="WLF2" s="264"/>
      <c r="WLG2" s="263"/>
      <c r="WLH2" s="264"/>
      <c r="WLI2" s="263"/>
      <c r="WLJ2" s="264"/>
      <c r="WLK2" s="263"/>
      <c r="WLL2" s="264"/>
      <c r="WLM2" s="263"/>
      <c r="WLN2" s="264"/>
      <c r="WLO2" s="263"/>
      <c r="WLP2" s="264"/>
      <c r="WLQ2" s="263"/>
      <c r="WLR2" s="264"/>
      <c r="WLS2" s="263"/>
      <c r="WLT2" s="264"/>
      <c r="WLU2" s="263"/>
      <c r="WLV2" s="264"/>
      <c r="WLW2" s="263"/>
      <c r="WLX2" s="264"/>
      <c r="WLY2" s="263"/>
      <c r="WLZ2" s="264"/>
      <c r="WMA2" s="263"/>
      <c r="WMB2" s="264"/>
      <c r="WMC2" s="263"/>
      <c r="WMD2" s="264"/>
      <c r="WME2" s="263"/>
      <c r="WMF2" s="264"/>
      <c r="WMG2" s="263"/>
      <c r="WMH2" s="264"/>
      <c r="WMI2" s="263"/>
      <c r="WMJ2" s="264"/>
      <c r="WMK2" s="263"/>
      <c r="WML2" s="264"/>
      <c r="WMM2" s="263"/>
      <c r="WMN2" s="264"/>
      <c r="WMO2" s="263"/>
      <c r="WMP2" s="264"/>
      <c r="WMQ2" s="263"/>
      <c r="WMR2" s="264"/>
      <c r="WMS2" s="263"/>
      <c r="WMT2" s="264"/>
      <c r="WMU2" s="263"/>
      <c r="WMV2" s="264"/>
      <c r="WMW2" s="263"/>
      <c r="WMX2" s="264"/>
      <c r="WMY2" s="263"/>
      <c r="WMZ2" s="264"/>
      <c r="WNA2" s="263"/>
      <c r="WNB2" s="264"/>
      <c r="WNC2" s="263"/>
      <c r="WND2" s="264"/>
      <c r="WNE2" s="263"/>
      <c r="WNF2" s="264"/>
      <c r="WNG2" s="263"/>
      <c r="WNH2" s="264"/>
      <c r="WNI2" s="263"/>
      <c r="WNJ2" s="264"/>
      <c r="WNK2" s="263"/>
      <c r="WNL2" s="264"/>
      <c r="WNM2" s="263"/>
      <c r="WNN2" s="264"/>
      <c r="WNO2" s="263"/>
      <c r="WNP2" s="264"/>
      <c r="WNQ2" s="263"/>
      <c r="WNR2" s="264"/>
      <c r="WNS2" s="263"/>
      <c r="WNT2" s="264"/>
      <c r="WNU2" s="263"/>
      <c r="WNV2" s="264"/>
      <c r="WNW2" s="263"/>
      <c r="WNX2" s="264"/>
      <c r="WNY2" s="263"/>
      <c r="WNZ2" s="264"/>
      <c r="WOA2" s="263"/>
      <c r="WOB2" s="264"/>
      <c r="WOC2" s="263"/>
      <c r="WOD2" s="264"/>
      <c r="WOE2" s="263"/>
      <c r="WOF2" s="264"/>
      <c r="WOG2" s="263"/>
      <c r="WOH2" s="264"/>
      <c r="WOI2" s="263"/>
      <c r="WOJ2" s="264"/>
      <c r="WOK2" s="263"/>
      <c r="WOL2" s="264"/>
      <c r="WOM2" s="263"/>
      <c r="WON2" s="264"/>
      <c r="WOO2" s="263"/>
      <c r="WOP2" s="264"/>
      <c r="WOQ2" s="263"/>
      <c r="WOR2" s="264"/>
      <c r="WOS2" s="263"/>
      <c r="WOT2" s="264"/>
      <c r="WOU2" s="263"/>
      <c r="WOV2" s="264"/>
      <c r="WOW2" s="263"/>
      <c r="WOX2" s="264"/>
      <c r="WOY2" s="263"/>
      <c r="WOZ2" s="264"/>
      <c r="WPA2" s="263"/>
      <c r="WPB2" s="264"/>
      <c r="WPC2" s="263"/>
      <c r="WPD2" s="264"/>
      <c r="WPE2" s="263"/>
      <c r="WPF2" s="264"/>
      <c r="WPG2" s="263"/>
      <c r="WPH2" s="264"/>
      <c r="WPI2" s="263"/>
      <c r="WPJ2" s="264"/>
      <c r="WPK2" s="263"/>
      <c r="WPL2" s="264"/>
      <c r="WPM2" s="263"/>
      <c r="WPN2" s="264"/>
      <c r="WPO2" s="263"/>
      <c r="WPP2" s="264"/>
      <c r="WPQ2" s="263"/>
      <c r="WPR2" s="264"/>
      <c r="WPS2" s="263"/>
      <c r="WPT2" s="264"/>
      <c r="WPU2" s="263"/>
      <c r="WPV2" s="264"/>
      <c r="WPW2" s="263"/>
      <c r="WPX2" s="264"/>
      <c r="WPY2" s="263"/>
      <c r="WPZ2" s="264"/>
      <c r="WQA2" s="263"/>
      <c r="WQB2" s="264"/>
      <c r="WQC2" s="263"/>
      <c r="WQD2" s="264"/>
      <c r="WQE2" s="263"/>
      <c r="WQF2" s="264"/>
      <c r="WQG2" s="263"/>
      <c r="WQH2" s="264"/>
      <c r="WQI2" s="263"/>
      <c r="WQJ2" s="264"/>
      <c r="WQK2" s="263"/>
      <c r="WQL2" s="264"/>
      <c r="WQM2" s="263"/>
      <c r="WQN2" s="264"/>
      <c r="WQO2" s="263"/>
      <c r="WQP2" s="264"/>
      <c r="WQQ2" s="263"/>
      <c r="WQR2" s="264"/>
      <c r="WQS2" s="263"/>
      <c r="WQT2" s="264"/>
      <c r="WQU2" s="263"/>
      <c r="WQV2" s="264"/>
      <c r="WQW2" s="263"/>
      <c r="WQX2" s="264"/>
      <c r="WQY2" s="263"/>
      <c r="WQZ2" s="264"/>
      <c r="WRA2" s="263"/>
      <c r="WRB2" s="264"/>
      <c r="WRC2" s="263"/>
      <c r="WRD2" s="264"/>
      <c r="WRE2" s="263"/>
      <c r="WRF2" s="264"/>
      <c r="WRG2" s="263"/>
      <c r="WRH2" s="264"/>
      <c r="WRI2" s="263"/>
      <c r="WRJ2" s="264"/>
      <c r="WRK2" s="263"/>
      <c r="WRL2" s="264"/>
      <c r="WRM2" s="263"/>
      <c r="WRN2" s="264"/>
      <c r="WRO2" s="263"/>
      <c r="WRP2" s="264"/>
      <c r="WRQ2" s="263"/>
      <c r="WRR2" s="264"/>
      <c r="WRS2" s="263"/>
      <c r="WRT2" s="264"/>
      <c r="WRU2" s="263"/>
      <c r="WRV2" s="264"/>
      <c r="WRW2" s="263"/>
      <c r="WRX2" s="264"/>
      <c r="WRY2" s="263"/>
      <c r="WRZ2" s="264"/>
      <c r="WSA2" s="263"/>
      <c r="WSB2" s="264"/>
      <c r="WSC2" s="263"/>
      <c r="WSD2" s="264"/>
      <c r="WSE2" s="263"/>
      <c r="WSF2" s="264"/>
      <c r="WSG2" s="263"/>
      <c r="WSH2" s="264"/>
      <c r="WSI2" s="263"/>
      <c r="WSJ2" s="264"/>
      <c r="WSK2" s="263"/>
      <c r="WSL2" s="264"/>
      <c r="WSM2" s="263"/>
      <c r="WSN2" s="264"/>
      <c r="WSO2" s="263"/>
      <c r="WSP2" s="264"/>
      <c r="WSQ2" s="263"/>
      <c r="WSR2" s="264"/>
      <c r="WSS2" s="263"/>
      <c r="WST2" s="264"/>
      <c r="WSU2" s="263"/>
      <c r="WSV2" s="264"/>
      <c r="WSW2" s="263"/>
      <c r="WSX2" s="264"/>
      <c r="WSY2" s="263"/>
      <c r="WSZ2" s="264"/>
      <c r="WTA2" s="263"/>
      <c r="WTB2" s="264"/>
      <c r="WTC2" s="263"/>
      <c r="WTD2" s="264"/>
      <c r="WTE2" s="263"/>
      <c r="WTF2" s="264"/>
      <c r="WTG2" s="263"/>
      <c r="WTH2" s="264"/>
      <c r="WTI2" s="263"/>
      <c r="WTJ2" s="264"/>
      <c r="WTK2" s="263"/>
      <c r="WTL2" s="264"/>
      <c r="WTM2" s="263"/>
      <c r="WTN2" s="264"/>
      <c r="WTO2" s="263"/>
      <c r="WTP2" s="264"/>
      <c r="WTQ2" s="263"/>
      <c r="WTR2" s="264"/>
      <c r="WTS2" s="263"/>
      <c r="WTT2" s="264"/>
      <c r="WTU2" s="263"/>
      <c r="WTV2" s="264"/>
      <c r="WTW2" s="263"/>
      <c r="WTX2" s="264"/>
      <c r="WTY2" s="263"/>
      <c r="WTZ2" s="264"/>
      <c r="WUA2" s="263"/>
      <c r="WUB2" s="264"/>
      <c r="WUC2" s="263"/>
      <c r="WUD2" s="264"/>
      <c r="WUE2" s="263"/>
      <c r="WUF2" s="264"/>
      <c r="WUG2" s="263"/>
      <c r="WUH2" s="264"/>
      <c r="WUI2" s="263"/>
      <c r="WUJ2" s="264"/>
      <c r="WUK2" s="263"/>
      <c r="WUL2" s="264"/>
      <c r="WUM2" s="263"/>
      <c r="WUN2" s="264"/>
      <c r="WUO2" s="263"/>
      <c r="WUP2" s="264"/>
      <c r="WUQ2" s="263"/>
      <c r="WUR2" s="264"/>
      <c r="WUS2" s="263"/>
      <c r="WUT2" s="264"/>
      <c r="WUU2" s="263"/>
      <c r="WUV2" s="264"/>
      <c r="WUW2" s="263"/>
      <c r="WUX2" s="264"/>
      <c r="WUY2" s="263"/>
      <c r="WUZ2" s="264"/>
      <c r="WVA2" s="263"/>
      <c r="WVB2" s="264"/>
      <c r="WVC2" s="263"/>
      <c r="WVD2" s="264"/>
      <c r="WVE2" s="263"/>
      <c r="WVF2" s="264"/>
      <c r="WVG2" s="263"/>
      <c r="WVH2" s="264"/>
      <c r="WVI2" s="263"/>
      <c r="WVJ2" s="264"/>
      <c r="WVK2" s="263"/>
      <c r="WVL2" s="264"/>
      <c r="WVM2" s="263"/>
      <c r="WVN2" s="264"/>
      <c r="WVO2" s="263"/>
      <c r="WVP2" s="264"/>
      <c r="WVQ2" s="263"/>
      <c r="WVR2" s="264"/>
      <c r="WVS2" s="263"/>
      <c r="WVT2" s="264"/>
      <c r="WVU2" s="263"/>
      <c r="WVV2" s="264"/>
      <c r="WVW2" s="263"/>
      <c r="WVX2" s="264"/>
      <c r="WVY2" s="263"/>
      <c r="WVZ2" s="264"/>
      <c r="WWA2" s="263"/>
      <c r="WWB2" s="264"/>
      <c r="WWC2" s="263"/>
      <c r="WWD2" s="264"/>
      <c r="WWE2" s="263"/>
      <c r="WWF2" s="264"/>
      <c r="WWG2" s="263"/>
      <c r="WWH2" s="264"/>
      <c r="WWI2" s="263"/>
      <c r="WWJ2" s="264"/>
      <c r="WWK2" s="263"/>
      <c r="WWL2" s="264"/>
      <c r="WWM2" s="263"/>
      <c r="WWN2" s="264"/>
      <c r="WWO2" s="263"/>
      <c r="WWP2" s="264"/>
      <c r="WWQ2" s="263"/>
      <c r="WWR2" s="264"/>
      <c r="WWS2" s="263"/>
      <c r="WWT2" s="264"/>
      <c r="WWU2" s="263"/>
      <c r="WWV2" s="264"/>
      <c r="WWW2" s="263"/>
      <c r="WWX2" s="264"/>
      <c r="WWY2" s="263"/>
      <c r="WWZ2" s="264"/>
      <c r="WXA2" s="263"/>
      <c r="WXB2" s="264"/>
      <c r="WXC2" s="263"/>
      <c r="WXD2" s="264"/>
      <c r="WXE2" s="263"/>
      <c r="WXF2" s="264"/>
      <c r="WXG2" s="263"/>
      <c r="WXH2" s="264"/>
      <c r="WXI2" s="263"/>
      <c r="WXJ2" s="264"/>
      <c r="WXK2" s="263"/>
      <c r="WXL2" s="264"/>
      <c r="WXM2" s="263"/>
      <c r="WXN2" s="264"/>
      <c r="WXO2" s="263"/>
      <c r="WXP2" s="264"/>
      <c r="WXQ2" s="263"/>
      <c r="WXR2" s="264"/>
      <c r="WXS2" s="263"/>
      <c r="WXT2" s="264"/>
      <c r="WXU2" s="263"/>
      <c r="WXV2" s="264"/>
      <c r="WXW2" s="263"/>
      <c r="WXX2" s="264"/>
      <c r="WXY2" s="263"/>
      <c r="WXZ2" s="264"/>
      <c r="WYA2" s="263"/>
      <c r="WYB2" s="264"/>
      <c r="WYC2" s="263"/>
      <c r="WYD2" s="264"/>
      <c r="WYE2" s="263"/>
      <c r="WYF2" s="264"/>
      <c r="WYG2" s="263"/>
      <c r="WYH2" s="264"/>
      <c r="WYI2" s="263"/>
      <c r="WYJ2" s="264"/>
      <c r="WYK2" s="263"/>
      <c r="WYL2" s="264"/>
      <c r="WYM2" s="263"/>
      <c r="WYN2" s="264"/>
      <c r="WYO2" s="263"/>
      <c r="WYP2" s="264"/>
      <c r="WYQ2" s="263"/>
      <c r="WYR2" s="264"/>
      <c r="WYS2" s="263"/>
      <c r="WYT2" s="264"/>
      <c r="WYU2" s="263"/>
      <c r="WYV2" s="264"/>
      <c r="WYW2" s="263"/>
      <c r="WYX2" s="264"/>
      <c r="WYY2" s="263"/>
      <c r="WYZ2" s="264"/>
      <c r="WZA2" s="263"/>
      <c r="WZB2" s="264"/>
      <c r="WZC2" s="263"/>
      <c r="WZD2" s="264"/>
      <c r="WZE2" s="263"/>
      <c r="WZF2" s="264"/>
      <c r="WZG2" s="263"/>
      <c r="WZH2" s="264"/>
      <c r="WZI2" s="263"/>
      <c r="WZJ2" s="264"/>
      <c r="WZK2" s="263"/>
      <c r="WZL2" s="264"/>
      <c r="WZM2" s="263"/>
      <c r="WZN2" s="264"/>
      <c r="WZO2" s="263"/>
      <c r="WZP2" s="264"/>
      <c r="WZQ2" s="263"/>
      <c r="WZR2" s="264"/>
      <c r="WZS2" s="263"/>
      <c r="WZT2" s="264"/>
      <c r="WZU2" s="263"/>
      <c r="WZV2" s="264"/>
      <c r="WZW2" s="263"/>
      <c r="WZX2" s="264"/>
      <c r="WZY2" s="263"/>
      <c r="WZZ2" s="264"/>
      <c r="XAA2" s="263"/>
      <c r="XAB2" s="264"/>
      <c r="XAC2" s="263"/>
      <c r="XAD2" s="264"/>
      <c r="XAE2" s="263"/>
      <c r="XAF2" s="264"/>
      <c r="XAG2" s="263"/>
      <c r="XAH2" s="264"/>
      <c r="XAI2" s="263"/>
      <c r="XAJ2" s="264"/>
      <c r="XAK2" s="263"/>
      <c r="XAL2" s="264"/>
      <c r="XAM2" s="263"/>
      <c r="XAN2" s="264"/>
      <c r="XAO2" s="263"/>
      <c r="XAP2" s="264"/>
      <c r="XAQ2" s="263"/>
      <c r="XAR2" s="264"/>
      <c r="XAS2" s="263"/>
      <c r="XAT2" s="264"/>
      <c r="XAU2" s="263"/>
      <c r="XAV2" s="264"/>
      <c r="XAW2" s="263"/>
      <c r="XAX2" s="264"/>
      <c r="XAY2" s="263"/>
      <c r="XAZ2" s="264"/>
      <c r="XBA2" s="263"/>
      <c r="XBB2" s="264"/>
      <c r="XBC2" s="263"/>
      <c r="XBD2" s="264"/>
      <c r="XBE2" s="263"/>
      <c r="XBF2" s="264"/>
      <c r="XBG2" s="263"/>
      <c r="XBH2" s="264"/>
      <c r="XBI2" s="263"/>
      <c r="XBJ2" s="264"/>
      <c r="XBK2" s="263"/>
      <c r="XBL2" s="264"/>
      <c r="XBM2" s="263"/>
      <c r="XBN2" s="264"/>
      <c r="XBO2" s="263"/>
      <c r="XBP2" s="264"/>
      <c r="XBQ2" s="263"/>
      <c r="XBR2" s="264"/>
      <c r="XBS2" s="263"/>
      <c r="XBT2" s="264"/>
      <c r="XBU2" s="263"/>
      <c r="XBV2" s="264"/>
      <c r="XBW2" s="263"/>
      <c r="XBX2" s="264"/>
      <c r="XBY2" s="263"/>
      <c r="XBZ2" s="264"/>
      <c r="XCA2" s="263"/>
      <c r="XCB2" s="264"/>
      <c r="XCC2" s="263"/>
      <c r="XCD2" s="264"/>
      <c r="XCE2" s="263"/>
      <c r="XCF2" s="264"/>
      <c r="XCG2" s="263"/>
      <c r="XCH2" s="264"/>
      <c r="XCI2" s="263"/>
      <c r="XCJ2" s="264"/>
      <c r="XCK2" s="263"/>
      <c r="XCL2" s="264"/>
      <c r="XCM2" s="263"/>
      <c r="XCN2" s="264"/>
      <c r="XCO2" s="263"/>
      <c r="XCP2" s="264"/>
      <c r="XCQ2" s="263"/>
      <c r="XCR2" s="264"/>
      <c r="XCS2" s="263"/>
      <c r="XCT2" s="264"/>
      <c r="XCU2" s="263"/>
      <c r="XCV2" s="264"/>
      <c r="XCW2" s="263"/>
      <c r="XCX2" s="264"/>
      <c r="XCY2" s="263"/>
      <c r="XCZ2" s="264"/>
      <c r="XDA2" s="263"/>
      <c r="XDB2" s="264"/>
      <c r="XDC2" s="263"/>
      <c r="XDD2" s="264"/>
      <c r="XDE2" s="263"/>
      <c r="XDF2" s="264"/>
      <c r="XDG2" s="263"/>
      <c r="XDH2" s="264"/>
      <c r="XDI2" s="263"/>
      <c r="XDJ2" s="264"/>
      <c r="XDK2" s="263"/>
      <c r="XDL2" s="264"/>
      <c r="XDM2" s="263"/>
      <c r="XDN2" s="264"/>
      <c r="XDO2" s="263"/>
      <c r="XDP2" s="264"/>
      <c r="XDQ2" s="263"/>
      <c r="XDR2" s="264"/>
      <c r="XDS2" s="263"/>
      <c r="XDT2" s="264"/>
      <c r="XDU2" s="263"/>
      <c r="XDV2" s="264"/>
      <c r="XDW2" s="263"/>
      <c r="XDX2" s="264"/>
      <c r="XDY2" s="263"/>
      <c r="XDZ2" s="264"/>
      <c r="XEA2" s="263"/>
      <c r="XEB2" s="264"/>
      <c r="XEC2" s="263"/>
      <c r="XED2" s="264"/>
      <c r="XEE2" s="263"/>
      <c r="XEF2" s="264"/>
      <c r="XEG2" s="263"/>
      <c r="XEH2" s="264"/>
      <c r="XEI2" s="263"/>
      <c r="XEJ2" s="264"/>
      <c r="XEK2" s="263"/>
      <c r="XEL2" s="264"/>
      <c r="XEM2" s="263"/>
      <c r="XEN2" s="264"/>
      <c r="XEO2" s="263"/>
      <c r="XEP2" s="264"/>
      <c r="XEQ2" s="263"/>
      <c r="XER2" s="264"/>
      <c r="XES2" s="263"/>
      <c r="XET2" s="264"/>
      <c r="XEU2" s="263"/>
      <c r="XEV2" s="264"/>
      <c r="XEW2" s="263"/>
      <c r="XEX2" s="264"/>
      <c r="XEY2" s="263"/>
      <c r="XEZ2" s="264"/>
      <c r="XFA2" s="263"/>
      <c r="XFB2" s="264"/>
      <c r="XFC2" s="263"/>
      <c r="XFD2" s="264"/>
    </row>
    <row r="3" spans="1:16384" s="162" customFormat="1" ht="14.25" customHeight="1">
      <c r="A3" s="163" t="s">
        <v>86</v>
      </c>
      <c r="B3" s="164">
        <f>BDI!F23</f>
        <v>26.89</v>
      </c>
      <c r="C3" s="163" t="s">
        <v>85</v>
      </c>
      <c r="D3" s="258" t="str">
        <f>'Orçamento Sintético'!J2</f>
        <v>Com Desoneração</v>
      </c>
      <c r="E3" s="258"/>
      <c r="F3" s="258"/>
      <c r="G3" s="258"/>
      <c r="H3" s="258"/>
    </row>
    <row r="4" spans="1:16384" s="22" customFormat="1" ht="26.25" customHeight="1">
      <c r="A4" s="259" t="s">
        <v>699</v>
      </c>
      <c r="B4" s="259"/>
      <c r="C4" s="259"/>
      <c r="D4" s="259"/>
      <c r="E4" s="259"/>
      <c r="F4" s="259"/>
      <c r="G4" s="259"/>
      <c r="H4" s="259"/>
    </row>
    <row r="5" spans="1:16384" ht="30.75" customHeight="1">
      <c r="A5" s="181" t="s">
        <v>426</v>
      </c>
      <c r="B5" s="181" t="s">
        <v>456</v>
      </c>
      <c r="C5" s="182" t="s">
        <v>453</v>
      </c>
      <c r="D5" s="182" t="s">
        <v>454</v>
      </c>
      <c r="E5" s="182" t="s">
        <v>551</v>
      </c>
      <c r="F5" s="182" t="s">
        <v>586</v>
      </c>
      <c r="G5" s="182" t="s">
        <v>455</v>
      </c>
      <c r="H5" s="182" t="s">
        <v>457</v>
      </c>
    </row>
    <row r="6" spans="1:16384">
      <c r="A6" s="188">
        <v>1</v>
      </c>
      <c r="B6" s="179" t="str">
        <f>MC!C12</f>
        <v>RUA ALBERTINA MARQUES</v>
      </c>
      <c r="C6" s="180">
        <f>MC!D15</f>
        <v>50</v>
      </c>
      <c r="D6" s="180">
        <f>MC!D16</f>
        <v>7</v>
      </c>
      <c r="E6" s="189">
        <f>MC!D17*MC!D18*MC!D19</f>
        <v>0</v>
      </c>
      <c r="F6" s="189">
        <v>0</v>
      </c>
      <c r="G6" s="177">
        <f>ROUND(C6*D6,2)+E6</f>
        <v>350</v>
      </c>
      <c r="H6" s="178">
        <f>'Orçamento Sintético'!I8</f>
        <v>42078.7</v>
      </c>
    </row>
    <row r="7" spans="1:16384">
      <c r="A7" s="188">
        <v>2</v>
      </c>
      <c r="B7" s="179" t="str">
        <f>MC!C42</f>
        <v>RUA MANOEL RIBEIRO SOARES</v>
      </c>
      <c r="C7" s="180">
        <f>MC!D45</f>
        <v>137</v>
      </c>
      <c r="D7" s="180">
        <f>MC!D46</f>
        <v>7</v>
      </c>
      <c r="E7" s="189">
        <f>MC!D47*MC!D48*MC!D49</f>
        <v>0</v>
      </c>
      <c r="F7" s="189">
        <v>0</v>
      </c>
      <c r="G7" s="177">
        <f>ROUND(C7*D7,2)+E7</f>
        <v>959</v>
      </c>
      <c r="H7" s="178">
        <f>'Orçamento Sintético'!I21</f>
        <v>111857.92000000001</v>
      </c>
    </row>
    <row r="8" spans="1:16384">
      <c r="A8" s="188">
        <v>3</v>
      </c>
      <c r="B8" s="179" t="str">
        <f>MC!C72</f>
        <v>RUA PROJETADA 01</v>
      </c>
      <c r="C8" s="180">
        <f>MC!D75</f>
        <v>47</v>
      </c>
      <c r="D8" s="180">
        <f>MC!D76</f>
        <v>7</v>
      </c>
      <c r="E8" s="189">
        <f>MC!D77*MC!D78*MC!D79</f>
        <v>0</v>
      </c>
      <c r="F8" s="189">
        <v>0</v>
      </c>
      <c r="G8" s="177">
        <f>ROUND(C8*D8,2)+E8</f>
        <v>329</v>
      </c>
      <c r="H8" s="178">
        <f>'Orçamento Sintético'!I34</f>
        <v>39205.229999999996</v>
      </c>
    </row>
    <row r="9" spans="1:16384" ht="25.2" customHeight="1">
      <c r="A9" s="188">
        <v>4</v>
      </c>
      <c r="B9" s="179" t="str">
        <f>MC!C102</f>
        <v>RUA PROJETADA 02 - BAIXÃO DOS SANTOS</v>
      </c>
      <c r="C9" s="180">
        <f>MC!D105</f>
        <v>96</v>
      </c>
      <c r="D9" s="180">
        <f>MC!D106</f>
        <v>6</v>
      </c>
      <c r="E9" s="189">
        <f>MC!D107*MC!D108*MC!D109</f>
        <v>0</v>
      </c>
      <c r="F9" s="189">
        <v>0</v>
      </c>
      <c r="G9" s="177">
        <f t="shared" ref="G9:G16" si="0">ROUND(C9*D9,2)+E9</f>
        <v>576</v>
      </c>
      <c r="H9" s="178">
        <f>'Orçamento Sintético'!I47</f>
        <v>69695.290000000008</v>
      </c>
    </row>
    <row r="10" spans="1:16384" ht="25.2" customHeight="1">
      <c r="A10" s="188">
        <v>5</v>
      </c>
      <c r="B10" s="179" t="str">
        <f>MC!C132</f>
        <v>RUA MORADORA ESTELA - BAIXÃO DOS SANTOS</v>
      </c>
      <c r="C10" s="180">
        <f>MC!D135</f>
        <v>49</v>
      </c>
      <c r="D10" s="180">
        <f>MC!D136</f>
        <v>6</v>
      </c>
      <c r="E10" s="189">
        <f>MC!D137*MC!D138*MC!D139</f>
        <v>0</v>
      </c>
      <c r="F10" s="189">
        <v>0</v>
      </c>
      <c r="G10" s="177">
        <f>ROUND(C10*D10,2)+E10</f>
        <v>294</v>
      </c>
      <c r="H10" s="178">
        <f>'Orçamento Sintético'!I60</f>
        <v>36244.449999999997</v>
      </c>
    </row>
    <row r="11" spans="1:16384" ht="37.799999999999997" customHeight="1">
      <c r="A11" s="188">
        <v>6</v>
      </c>
      <c r="B11" s="179" t="str">
        <f>MC!C162</f>
        <v>RUA MORADOR NETINHO - BAIXÃO DOS SANTOS</v>
      </c>
      <c r="C11" s="180">
        <f>MC!D165</f>
        <v>144</v>
      </c>
      <c r="D11" s="180">
        <f>MC!D166</f>
        <v>6</v>
      </c>
      <c r="E11" s="189">
        <f>MC!D167*MC!D168*MC!D169</f>
        <v>0</v>
      </c>
      <c r="F11" s="189">
        <v>0</v>
      </c>
      <c r="G11" s="177">
        <f t="shared" si="0"/>
        <v>864</v>
      </c>
      <c r="H11" s="178">
        <f>'Orçamento Sintético'!I73</f>
        <v>103348.81000000001</v>
      </c>
    </row>
    <row r="12" spans="1:16384" ht="28.2" customHeight="1">
      <c r="A12" s="188">
        <v>7</v>
      </c>
      <c r="B12" s="179" t="str">
        <f>MC!C192</f>
        <v>RUA MORADOR DOMINGOS - BAIXÃO DOS SANTOS</v>
      </c>
      <c r="C12" s="180">
        <f>MC!D195</f>
        <v>225</v>
      </c>
      <c r="D12" s="180">
        <f>MC!D196</f>
        <v>6</v>
      </c>
      <c r="E12" s="189">
        <f>MC!D197*MC!D198*MC!D199</f>
        <v>0</v>
      </c>
      <c r="F12" s="189">
        <v>0</v>
      </c>
      <c r="G12" s="177">
        <f t="shared" si="0"/>
        <v>1350</v>
      </c>
      <c r="H12" s="178">
        <f>'Orçamento Sintético'!I86</f>
        <v>161507.17000000001</v>
      </c>
    </row>
    <row r="13" spans="1:16384">
      <c r="A13" s="188">
        <v>8</v>
      </c>
      <c r="B13" s="179" t="str">
        <f>MC!C222</f>
        <v>RUA MORADOR ZÉ DILSON</v>
      </c>
      <c r="C13" s="180">
        <f>MC!D225</f>
        <v>460</v>
      </c>
      <c r="D13" s="180">
        <f>MC!D226</f>
        <v>6</v>
      </c>
      <c r="E13" s="189">
        <f>MC!D227*MC!D228*MC!D229</f>
        <v>18</v>
      </c>
      <c r="F13" s="189">
        <v>0</v>
      </c>
      <c r="G13" s="177">
        <f t="shared" si="0"/>
        <v>2778</v>
      </c>
      <c r="H13" s="178">
        <f>'Orçamento Sintético'!I99</f>
        <v>332128.46000000002</v>
      </c>
    </row>
    <row r="14" spans="1:16384" ht="26.4">
      <c r="A14" s="188">
        <v>9</v>
      </c>
      <c r="B14" s="179" t="str">
        <f>MC!C252</f>
        <v>RUA MORADOR  FRANCISCO - FIDALDO</v>
      </c>
      <c r="C14" s="180">
        <f>MC!D255</f>
        <v>173</v>
      </c>
      <c r="D14" s="180">
        <f>MC!D256</f>
        <v>6</v>
      </c>
      <c r="E14" s="189">
        <f>MC!D257*MC!D258*MC!D259</f>
        <v>0</v>
      </c>
      <c r="F14" s="189">
        <v>0</v>
      </c>
      <c r="G14" s="177">
        <f t="shared" si="0"/>
        <v>1038</v>
      </c>
      <c r="H14" s="178">
        <f>'Orçamento Sintético'!I112</f>
        <v>124497.73000000001</v>
      </c>
    </row>
    <row r="15" spans="1:16384">
      <c r="A15" s="188">
        <v>10</v>
      </c>
      <c r="B15" s="179" t="str">
        <f>MC!C282</f>
        <v>RUA MORADORA LUZIA - FIDALGO</v>
      </c>
      <c r="C15" s="180">
        <f>MC!D285</f>
        <v>143</v>
      </c>
      <c r="D15" s="180">
        <f>MC!D286</f>
        <v>6</v>
      </c>
      <c r="E15" s="189">
        <f>MC!D287*MC!D288*MC!D289</f>
        <v>0</v>
      </c>
      <c r="F15" s="189">
        <v>0</v>
      </c>
      <c r="G15" s="177">
        <f t="shared" si="0"/>
        <v>858</v>
      </c>
      <c r="H15" s="178">
        <f>'Orçamento Sintético'!I125</f>
        <v>103146.13</v>
      </c>
    </row>
    <row r="16" spans="1:16384">
      <c r="A16" s="188">
        <v>11</v>
      </c>
      <c r="B16" s="179" t="str">
        <f>MC!C312</f>
        <v>RUA MORADOR REGIM - FIDALDO</v>
      </c>
      <c r="C16" s="180">
        <f>MC!D315</f>
        <v>67</v>
      </c>
      <c r="D16" s="180">
        <f>MC!D316</f>
        <v>6</v>
      </c>
      <c r="E16" s="189">
        <f>MC!D317*MC!D318*MC!D319</f>
        <v>0</v>
      </c>
      <c r="F16" s="189">
        <v>0</v>
      </c>
      <c r="G16" s="177">
        <f t="shared" si="0"/>
        <v>402</v>
      </c>
      <c r="H16" s="178">
        <f>'Orçamento Sintético'!I138</f>
        <v>49660.939999999995</v>
      </c>
    </row>
    <row r="17" spans="1:8">
      <c r="A17" s="260" t="s">
        <v>458</v>
      </c>
      <c r="B17" s="260"/>
      <c r="C17" s="260"/>
      <c r="D17" s="260"/>
      <c r="E17" s="260"/>
      <c r="F17" s="260"/>
      <c r="G17" s="183">
        <f>SUM(G6:G16)</f>
        <v>9798</v>
      </c>
      <c r="H17" s="183">
        <f>SUM(H6:H16)</f>
        <v>1173370.83</v>
      </c>
    </row>
    <row r="18" spans="1:8">
      <c r="A18" s="113"/>
      <c r="B18" s="113"/>
      <c r="C18" s="113"/>
      <c r="D18" s="113"/>
      <c r="E18" s="113"/>
      <c r="F18" s="113"/>
    </row>
    <row r="19" spans="1:8">
      <c r="H19" s="187">
        <f>H17+'Orçamento Sintético'!I151+'Orçamento Sintético'!I5</f>
        <v>1434949.16</v>
      </c>
    </row>
    <row r="21" spans="1:8">
      <c r="D21" s="56"/>
      <c r="G21" s="187"/>
    </row>
  </sheetData>
  <mergeCells count="4207">
    <mergeCell ref="KWA1:KWB2"/>
    <mergeCell ref="KTW1:KTX2"/>
    <mergeCell ref="KTY1:KTZ2"/>
    <mergeCell ref="KUA1:KUB2"/>
    <mergeCell ref="KUC1:KUD2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KXW1:KXX2"/>
    <mergeCell ref="KXY1:KXZ2"/>
    <mergeCell ref="KXG1:KXH2"/>
    <mergeCell ref="KXI1:KXJ2"/>
    <mergeCell ref="KXK1:KXL2"/>
    <mergeCell ref="KXM1:KXN2"/>
    <mergeCell ref="KXO1:KXP2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A1:H2"/>
    <mergeCell ref="D3:H3"/>
    <mergeCell ref="A4:H4"/>
    <mergeCell ref="A17:F17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</mergeCells>
  <printOptions horizontalCentered="1"/>
  <pageMargins left="0.51181102362204722" right="0.51181102362204722" top="2.5" bottom="0.78740157480314965" header="0.31496062992125984" footer="0.31496062992125984"/>
  <pageSetup paperSize="9" scale="85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341"/>
  <sheetViews>
    <sheetView view="pageBreakPreview" topLeftCell="A327" zoomScale="70" zoomScaleNormal="80" zoomScaleSheetLayoutView="70" zoomScalePageLayoutView="90" workbookViewId="0">
      <selection activeCell="D245" sqref="D245"/>
    </sheetView>
  </sheetViews>
  <sheetFormatPr defaultColWidth="10" defaultRowHeight="18"/>
  <cols>
    <col min="1" max="2" width="10" style="1"/>
    <col min="3" max="3" width="70.44140625" style="1" customWidth="1"/>
    <col min="4" max="4" width="42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277" t="s">
        <v>373</v>
      </c>
      <c r="D3" s="277"/>
      <c r="E3" s="277"/>
      <c r="F3" s="277"/>
    </row>
    <row r="4" spans="1:36" s="5" customFormat="1" ht="25.2" customHeight="1">
      <c r="A4" s="4"/>
      <c r="B4" s="4"/>
      <c r="C4" s="278" t="s">
        <v>393</v>
      </c>
      <c r="D4" s="278"/>
      <c r="E4" s="278"/>
      <c r="F4" s="278"/>
      <c r="G4" s="4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269"/>
      <c r="D5" s="269"/>
      <c r="E5" s="269"/>
      <c r="F5" s="269"/>
      <c r="G5" s="4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273" t="s">
        <v>0</v>
      </c>
      <c r="D6" s="273"/>
      <c r="E6" s="273"/>
      <c r="F6" s="273"/>
    </row>
    <row r="7" spans="1:36">
      <c r="C7" s="279"/>
      <c r="D7" s="280"/>
      <c r="E7" s="280"/>
      <c r="F7" s="281"/>
    </row>
    <row r="8" spans="1:36">
      <c r="C8" s="6" t="s">
        <v>1</v>
      </c>
      <c r="D8" s="7" t="s">
        <v>13</v>
      </c>
      <c r="E8" s="42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2">
        <v>4</v>
      </c>
      <c r="F9" s="6" t="s">
        <v>5</v>
      </c>
    </row>
    <row r="10" spans="1:36">
      <c r="C10" s="269"/>
      <c r="D10" s="269"/>
      <c r="E10" s="269"/>
      <c r="F10" s="269"/>
    </row>
    <row r="11" spans="1:36">
      <c r="C11" s="269"/>
      <c r="D11" s="269"/>
      <c r="E11" s="269"/>
      <c r="F11" s="269"/>
    </row>
    <row r="12" spans="1:36">
      <c r="C12" s="273" t="s">
        <v>588</v>
      </c>
      <c r="D12" s="273"/>
      <c r="E12" s="273"/>
      <c r="F12" s="273"/>
      <c r="G12" s="16">
        <v>1</v>
      </c>
    </row>
    <row r="13" spans="1:36">
      <c r="C13" s="269"/>
      <c r="D13" s="269"/>
      <c r="E13" s="269"/>
      <c r="F13" s="269"/>
    </row>
    <row r="14" spans="1:36">
      <c r="C14" s="272" t="s">
        <v>6</v>
      </c>
      <c r="D14" s="272"/>
      <c r="E14" s="272"/>
      <c r="F14" s="272"/>
    </row>
    <row r="15" spans="1:36">
      <c r="C15" s="14" t="s">
        <v>16</v>
      </c>
      <c r="D15" s="268">
        <v>50</v>
      </c>
      <c r="E15" s="268"/>
      <c r="F15" s="14" t="s">
        <v>7</v>
      </c>
    </row>
    <row r="16" spans="1:36">
      <c r="C16" s="14" t="s">
        <v>17</v>
      </c>
      <c r="D16" s="268">
        <v>7</v>
      </c>
      <c r="E16" s="268"/>
      <c r="F16" s="14" t="s">
        <v>7</v>
      </c>
    </row>
    <row r="17" spans="3:11">
      <c r="C17" s="14" t="s">
        <v>20</v>
      </c>
      <c r="D17" s="268">
        <v>0</v>
      </c>
      <c r="E17" s="268"/>
      <c r="F17" s="14" t="s">
        <v>8</v>
      </c>
    </row>
    <row r="18" spans="3:11">
      <c r="C18" s="14" t="s">
        <v>18</v>
      </c>
      <c r="D18" s="268">
        <v>0</v>
      </c>
      <c r="E18" s="268"/>
      <c r="F18" s="14" t="s">
        <v>7</v>
      </c>
    </row>
    <row r="19" spans="3:11">
      <c r="C19" s="14" t="s">
        <v>19</v>
      </c>
      <c r="D19" s="268">
        <v>0</v>
      </c>
      <c r="E19" s="268"/>
      <c r="F19" s="14" t="s">
        <v>7</v>
      </c>
    </row>
    <row r="20" spans="3:11">
      <c r="C20" s="14" t="s">
        <v>549</v>
      </c>
      <c r="D20" s="268">
        <v>0</v>
      </c>
      <c r="E20" s="268"/>
      <c r="F20" s="14" t="s">
        <v>8</v>
      </c>
    </row>
    <row r="21" spans="3:11">
      <c r="C21" s="14" t="s">
        <v>548</v>
      </c>
      <c r="D21" s="270">
        <v>0</v>
      </c>
      <c r="E21" s="271"/>
      <c r="F21" s="175"/>
    </row>
    <row r="22" spans="3:11">
      <c r="C22" s="14" t="s">
        <v>21</v>
      </c>
      <c r="D22" s="268">
        <v>0</v>
      </c>
      <c r="E22" s="268"/>
      <c r="F22" s="14" t="s">
        <v>7</v>
      </c>
    </row>
    <row r="23" spans="3:11" s="9" customFormat="1" ht="15.6">
      <c r="C23" s="14" t="s">
        <v>14</v>
      </c>
      <c r="D23" s="268">
        <v>2</v>
      </c>
      <c r="E23" s="268"/>
      <c r="F23" s="14" t="s">
        <v>8</v>
      </c>
      <c r="J23" s="10"/>
      <c r="K23" s="11"/>
    </row>
    <row r="24" spans="3:11" s="9" customFormat="1" ht="15.6">
      <c r="C24" s="14" t="s">
        <v>15</v>
      </c>
      <c r="D24" s="268">
        <v>2</v>
      </c>
      <c r="E24" s="268"/>
      <c r="F24" s="14" t="s">
        <v>8</v>
      </c>
      <c r="J24" s="10"/>
      <c r="K24" s="11"/>
    </row>
    <row r="25" spans="3:11">
      <c r="C25" s="269"/>
      <c r="D25" s="269"/>
      <c r="E25" s="269"/>
      <c r="F25" s="269"/>
    </row>
    <row r="26" spans="3:11">
      <c r="C26" s="266" t="s">
        <v>9</v>
      </c>
      <c r="D26" s="266"/>
      <c r="E26" s="266"/>
      <c r="F26" s="266"/>
    </row>
    <row r="27" spans="3:11" ht="46.8">
      <c r="C27" s="15" t="s">
        <v>460</v>
      </c>
      <c r="D27" s="12" t="str">
        <f>""&amp;D15&amp;"m x "&amp;D16&amp;"m + "&amp;D17&amp;" x ("&amp;D18&amp;" m x "&amp;D19&amp;" m)"</f>
        <v>50m x 7m + 0 x (0 m x 0 m)</v>
      </c>
      <c r="E27" s="17">
        <f>D15*D16+D17*(D18*D19)</f>
        <v>350</v>
      </c>
      <c r="F27" s="12" t="s">
        <v>2</v>
      </c>
    </row>
    <row r="28" spans="3:11">
      <c r="C28" s="265"/>
      <c r="D28" s="265"/>
      <c r="E28" s="265"/>
      <c r="F28" s="265"/>
    </row>
    <row r="29" spans="3:11">
      <c r="C29" s="266" t="s">
        <v>10</v>
      </c>
      <c r="D29" s="266"/>
      <c r="E29" s="266"/>
      <c r="F29" s="266"/>
    </row>
    <row r="30" spans="3:11" ht="46.8">
      <c r="C30" s="18" t="s">
        <v>461</v>
      </c>
      <c r="D30" s="12" t="str">
        <f>""&amp;D15&amp;"m x "&amp;D16&amp;"m + "&amp;D17&amp;" x ("&amp;D18&amp;"m x "&amp;D19&amp;"m)"</f>
        <v>50m x 7m + 0 x (0m x 0m)</v>
      </c>
      <c r="E30" s="13">
        <f>D15*D16+D17*(D18*D19)</f>
        <v>350</v>
      </c>
      <c r="F30" s="12" t="s">
        <v>2</v>
      </c>
    </row>
    <row r="31" spans="3:11" ht="46.8">
      <c r="C31" s="18" t="s">
        <v>462</v>
      </c>
      <c r="D31" s="12" t="str">
        <f>D30</f>
        <v>50m x 7m + 0 x (0m x 0m)</v>
      </c>
      <c r="E31" s="13">
        <f>E30</f>
        <v>350</v>
      </c>
      <c r="F31" s="12" t="s">
        <v>2</v>
      </c>
    </row>
    <row r="32" spans="3:11">
      <c r="C32" s="265"/>
      <c r="D32" s="265"/>
      <c r="E32" s="265"/>
      <c r="F32" s="265"/>
    </row>
    <row r="33" spans="3:7">
      <c r="C33" s="266" t="s">
        <v>12</v>
      </c>
      <c r="D33" s="266"/>
      <c r="E33" s="266"/>
      <c r="F33" s="266"/>
    </row>
    <row r="34" spans="3:7" ht="78">
      <c r="C34" s="15" t="s">
        <v>550</v>
      </c>
      <c r="D34" s="176" t="str">
        <f>""&amp;D15&amp;"m x 2 + "&amp;D17&amp;" x ("&amp;D18&amp;" m x 2) - "&amp;D20&amp;" x "&amp;D22&amp;" m x 1 - "&amp;D21&amp;" x "&amp;D22&amp;" x 2"</f>
        <v>50m x 2 + 0 x (0 m x 2) - 0 x 0 m x 1 - 0 x 0 x 2</v>
      </c>
      <c r="E34" s="13">
        <f>D15*2+D17*D19-(D20*D22*1)-(D21*D22*2)</f>
        <v>100</v>
      </c>
      <c r="F34" s="12" t="s">
        <v>7</v>
      </c>
    </row>
    <row r="35" spans="3:7" ht="31.2">
      <c r="C35" s="18" t="s">
        <v>459</v>
      </c>
      <c r="D35" s="12" t="str">
        <f>""&amp;D16&amp;"m x 0 + "&amp;D17&amp;" x "&amp;D19&amp;"m"</f>
        <v>7m x 0 + 0 x 0m</v>
      </c>
      <c r="E35" s="13">
        <f>D16*0+D17*D19</f>
        <v>0</v>
      </c>
      <c r="F35" s="12" t="s">
        <v>7</v>
      </c>
    </row>
    <row r="36" spans="3:7" ht="78">
      <c r="C36" s="18" t="s">
        <v>552</v>
      </c>
      <c r="D36" s="8" t="str">
        <f>""&amp;D15&amp;"m x 2 + "&amp;D17&amp;" x ("&amp;D18&amp;" m x 2) - "&amp;D20&amp;" x "&amp;D22&amp;" m x 1 - "&amp;D21&amp;" x "&amp;D22&amp;" x 2"</f>
        <v>50m x 2 + 0 x (0 m x 2) - 0 x 0 m x 1 - 0 x 0 x 2</v>
      </c>
      <c r="E36" s="13">
        <f>D15*2+D17*D18*2-(D20*D22*1)-(D21*D22*2)</f>
        <v>100</v>
      </c>
      <c r="F36" s="12" t="s">
        <v>7</v>
      </c>
      <c r="G36" s="117"/>
    </row>
    <row r="37" spans="3:7">
      <c r="C37" s="19"/>
      <c r="D37" s="19"/>
      <c r="E37" s="20"/>
      <c r="F37" s="21"/>
    </row>
    <row r="38" spans="3:7">
      <c r="C38" s="266" t="s">
        <v>22</v>
      </c>
      <c r="D38" s="266"/>
      <c r="E38" s="266"/>
      <c r="F38" s="266"/>
    </row>
    <row r="39" spans="3:7" ht="31.2">
      <c r="C39" s="15" t="s">
        <v>26</v>
      </c>
      <c r="D39" s="12" t="str">
        <f>""&amp;D24&amp;" unidade"</f>
        <v>2 unidade</v>
      </c>
      <c r="E39" s="13">
        <f>D24</f>
        <v>2</v>
      </c>
      <c r="F39" s="12" t="s">
        <v>24</v>
      </c>
    </row>
    <row r="40" spans="3:7">
      <c r="C40" s="15" t="s">
        <v>27</v>
      </c>
      <c r="D40" s="12" t="str">
        <f>""&amp;D23&amp;" unidade"</f>
        <v>2 unidade</v>
      </c>
      <c r="E40" s="13">
        <f>D23</f>
        <v>2</v>
      </c>
      <c r="F40" s="12" t="s">
        <v>24</v>
      </c>
    </row>
    <row r="41" spans="3:7">
      <c r="C41" s="267"/>
      <c r="D41" s="267"/>
      <c r="E41" s="267"/>
      <c r="F41" s="267"/>
    </row>
    <row r="42" spans="3:7">
      <c r="C42" s="273" t="s">
        <v>585</v>
      </c>
      <c r="D42" s="273"/>
      <c r="E42" s="273"/>
      <c r="F42" s="273"/>
      <c r="G42" s="16">
        <v>2</v>
      </c>
    </row>
    <row r="43" spans="3:7">
      <c r="C43" s="269"/>
      <c r="D43" s="269"/>
      <c r="E43" s="269"/>
      <c r="F43" s="269"/>
    </row>
    <row r="44" spans="3:7">
      <c r="C44" s="272" t="s">
        <v>6</v>
      </c>
      <c r="D44" s="272"/>
      <c r="E44" s="272"/>
      <c r="F44" s="272"/>
    </row>
    <row r="45" spans="3:7">
      <c r="C45" s="14" t="s">
        <v>16</v>
      </c>
      <c r="D45" s="268">
        <v>137</v>
      </c>
      <c r="E45" s="268"/>
      <c r="F45" s="14" t="s">
        <v>7</v>
      </c>
    </row>
    <row r="46" spans="3:7">
      <c r="C46" s="14" t="s">
        <v>17</v>
      </c>
      <c r="D46" s="268">
        <v>7</v>
      </c>
      <c r="E46" s="268"/>
      <c r="F46" s="14" t="s">
        <v>7</v>
      </c>
    </row>
    <row r="47" spans="3:7">
      <c r="C47" s="14" t="s">
        <v>20</v>
      </c>
      <c r="D47" s="268">
        <v>0</v>
      </c>
      <c r="E47" s="268"/>
      <c r="F47" s="14" t="s">
        <v>8</v>
      </c>
    </row>
    <row r="48" spans="3:7">
      <c r="C48" s="14" t="s">
        <v>18</v>
      </c>
      <c r="D48" s="268">
        <v>0</v>
      </c>
      <c r="E48" s="268"/>
      <c r="F48" s="14" t="s">
        <v>7</v>
      </c>
    </row>
    <row r="49" spans="3:11">
      <c r="C49" s="14" t="s">
        <v>19</v>
      </c>
      <c r="D49" s="268">
        <v>0</v>
      </c>
      <c r="E49" s="268"/>
      <c r="F49" s="14" t="s">
        <v>7</v>
      </c>
    </row>
    <row r="50" spans="3:11">
      <c r="C50" s="14" t="s">
        <v>549</v>
      </c>
      <c r="D50" s="268">
        <v>0</v>
      </c>
      <c r="E50" s="268"/>
      <c r="F50" s="14" t="s">
        <v>8</v>
      </c>
    </row>
    <row r="51" spans="3:11">
      <c r="C51" s="14" t="s">
        <v>548</v>
      </c>
      <c r="D51" s="270">
        <v>0</v>
      </c>
      <c r="E51" s="271"/>
      <c r="F51" s="175"/>
    </row>
    <row r="52" spans="3:11">
      <c r="C52" s="14" t="s">
        <v>21</v>
      </c>
      <c r="D52" s="268">
        <v>0</v>
      </c>
      <c r="E52" s="268"/>
      <c r="F52" s="14" t="s">
        <v>7</v>
      </c>
    </row>
    <row r="53" spans="3:11" s="9" customFormat="1" ht="15.6">
      <c r="C53" s="14" t="s">
        <v>14</v>
      </c>
      <c r="D53" s="268">
        <v>2</v>
      </c>
      <c r="E53" s="268"/>
      <c r="F53" s="14" t="s">
        <v>8</v>
      </c>
      <c r="J53" s="10"/>
      <c r="K53" s="11"/>
    </row>
    <row r="54" spans="3:11" s="9" customFormat="1" ht="15.6">
      <c r="C54" s="14" t="s">
        <v>15</v>
      </c>
      <c r="D54" s="268">
        <v>2</v>
      </c>
      <c r="E54" s="268"/>
      <c r="F54" s="14" t="s">
        <v>8</v>
      </c>
      <c r="J54" s="10"/>
      <c r="K54" s="11"/>
    </row>
    <row r="55" spans="3:11">
      <c r="C55" s="269"/>
      <c r="D55" s="269"/>
      <c r="E55" s="269"/>
      <c r="F55" s="269"/>
    </row>
    <row r="56" spans="3:11">
      <c r="C56" s="266" t="s">
        <v>9</v>
      </c>
      <c r="D56" s="266"/>
      <c r="E56" s="266"/>
      <c r="F56" s="266"/>
    </row>
    <row r="57" spans="3:11" ht="46.8">
      <c r="C57" s="15" t="s">
        <v>460</v>
      </c>
      <c r="D57" s="12" t="str">
        <f>""&amp;D45&amp;"m x "&amp;D46&amp;"m + "&amp;D47&amp;" x ("&amp;D48&amp;" m x "&amp;D49&amp;" m)"</f>
        <v>137m x 7m + 0 x (0 m x 0 m)</v>
      </c>
      <c r="E57" s="17">
        <f>D45*D46+D47*(D48*D49)</f>
        <v>959</v>
      </c>
      <c r="F57" s="12" t="s">
        <v>2</v>
      </c>
    </row>
    <row r="58" spans="3:11">
      <c r="C58" s="265"/>
      <c r="D58" s="265"/>
      <c r="E58" s="265"/>
      <c r="F58" s="265"/>
    </row>
    <row r="59" spans="3:11">
      <c r="C59" s="266" t="s">
        <v>10</v>
      </c>
      <c r="D59" s="266"/>
      <c r="E59" s="266"/>
      <c r="F59" s="266"/>
    </row>
    <row r="60" spans="3:11" ht="46.8">
      <c r="C60" s="18" t="s">
        <v>461</v>
      </c>
      <c r="D60" s="12" t="str">
        <f>""&amp;D45&amp;"m x "&amp;D46&amp;"m + "&amp;D47&amp;" x ("&amp;D48&amp;"m x "&amp;D49&amp;"m)"</f>
        <v>137m x 7m + 0 x (0m x 0m)</v>
      </c>
      <c r="E60" s="13">
        <f>D45*D46+D47*(D48*D49)</f>
        <v>959</v>
      </c>
      <c r="F60" s="12" t="s">
        <v>2</v>
      </c>
    </row>
    <row r="61" spans="3:11" ht="46.8">
      <c r="C61" s="18" t="s">
        <v>462</v>
      </c>
      <c r="D61" s="12" t="str">
        <f>D60</f>
        <v>137m x 7m + 0 x (0m x 0m)</v>
      </c>
      <c r="E61" s="13">
        <f>E60</f>
        <v>959</v>
      </c>
      <c r="F61" s="12" t="s">
        <v>2</v>
      </c>
    </row>
    <row r="62" spans="3:11">
      <c r="C62" s="265"/>
      <c r="D62" s="265"/>
      <c r="E62" s="265"/>
      <c r="F62" s="265"/>
    </row>
    <row r="63" spans="3:11">
      <c r="C63" s="266" t="s">
        <v>12</v>
      </c>
      <c r="D63" s="266"/>
      <c r="E63" s="266"/>
      <c r="F63" s="266"/>
    </row>
    <row r="64" spans="3:11" ht="78">
      <c r="C64" s="15" t="s">
        <v>550</v>
      </c>
      <c r="D64" s="176" t="str">
        <f>""&amp;D45&amp;"m x 2 + "&amp;D47&amp;" x ("&amp;D48&amp;" m x 2) - "&amp;D50&amp;" x "&amp;D52&amp;" m x 1 - "&amp;D51&amp;" x "&amp;D52&amp;" x 2"</f>
        <v>137m x 2 + 0 x (0 m x 2) - 0 x 0 m x 1 - 0 x 0 x 2</v>
      </c>
      <c r="E64" s="13">
        <f>D45*2+D47*D49-(D50*D52*1)-(D51*D52*2)</f>
        <v>274</v>
      </c>
      <c r="F64" s="12" t="s">
        <v>7</v>
      </c>
    </row>
    <row r="65" spans="3:7" ht="31.2">
      <c r="C65" s="18" t="s">
        <v>459</v>
      </c>
      <c r="D65" s="12" t="str">
        <f>""&amp;D46&amp;"m x 0 + "&amp;D47&amp;" x "&amp;D49&amp;"m"</f>
        <v>7m x 0 + 0 x 0m</v>
      </c>
      <c r="E65" s="13">
        <f>D46*0+D47*D49</f>
        <v>0</v>
      </c>
      <c r="F65" s="12" t="s">
        <v>7</v>
      </c>
    </row>
    <row r="66" spans="3:7" ht="78">
      <c r="C66" s="18" t="s">
        <v>552</v>
      </c>
      <c r="D66" s="8" t="str">
        <f>""&amp;D45&amp;"m x 2 + "&amp;D47&amp;" x ("&amp;D48&amp;" m x 2) - "&amp;D50&amp;" x "&amp;D52&amp;" m x 1 - "&amp;D51&amp;" x "&amp;D52&amp;" x 2"</f>
        <v>137m x 2 + 0 x (0 m x 2) - 0 x 0 m x 1 - 0 x 0 x 2</v>
      </c>
      <c r="E66" s="13">
        <f>D45*2+D47*D48*2-(D50*D52*1)-(D51*D52*2)</f>
        <v>274</v>
      </c>
      <c r="F66" s="12" t="s">
        <v>7</v>
      </c>
      <c r="G66" s="117"/>
    </row>
    <row r="67" spans="3:7">
      <c r="C67" s="274"/>
      <c r="D67" s="275"/>
      <c r="E67" s="275"/>
      <c r="F67" s="276"/>
    </row>
    <row r="68" spans="3:7">
      <c r="C68" s="266" t="s">
        <v>22</v>
      </c>
      <c r="D68" s="266"/>
      <c r="E68" s="266"/>
      <c r="F68" s="266"/>
    </row>
    <row r="69" spans="3:7" ht="31.2">
      <c r="C69" s="15" t="s">
        <v>26</v>
      </c>
      <c r="D69" s="12" t="str">
        <f>""&amp;D54&amp;" unidade"</f>
        <v>2 unidade</v>
      </c>
      <c r="E69" s="13">
        <f>D54</f>
        <v>2</v>
      </c>
      <c r="F69" s="12" t="s">
        <v>24</v>
      </c>
    </row>
    <row r="70" spans="3:7">
      <c r="C70" s="15" t="s">
        <v>27</v>
      </c>
      <c r="D70" s="12" t="str">
        <f>""&amp;D53&amp;" unidade"</f>
        <v>2 unidade</v>
      </c>
      <c r="E70" s="13">
        <f>D53</f>
        <v>2</v>
      </c>
      <c r="F70" s="12" t="s">
        <v>24</v>
      </c>
    </row>
    <row r="71" spans="3:7">
      <c r="C71" s="267"/>
      <c r="D71" s="267"/>
      <c r="E71" s="267"/>
      <c r="F71" s="267"/>
    </row>
    <row r="72" spans="3:7">
      <c r="C72" s="273" t="s">
        <v>587</v>
      </c>
      <c r="D72" s="273"/>
      <c r="E72" s="273"/>
      <c r="F72" s="273"/>
      <c r="G72" s="16">
        <v>3</v>
      </c>
    </row>
    <row r="73" spans="3:7">
      <c r="C73" s="269"/>
      <c r="D73" s="269"/>
      <c r="E73" s="269"/>
      <c r="F73" s="269"/>
    </row>
    <row r="74" spans="3:7">
      <c r="C74" s="272" t="s">
        <v>6</v>
      </c>
      <c r="D74" s="272"/>
      <c r="E74" s="272"/>
      <c r="F74" s="272"/>
    </row>
    <row r="75" spans="3:7">
      <c r="C75" s="14" t="s">
        <v>16</v>
      </c>
      <c r="D75" s="268">
        <v>47</v>
      </c>
      <c r="E75" s="268"/>
      <c r="F75" s="14" t="s">
        <v>7</v>
      </c>
    </row>
    <row r="76" spans="3:7">
      <c r="C76" s="14" t="s">
        <v>17</v>
      </c>
      <c r="D76" s="268">
        <v>7</v>
      </c>
      <c r="E76" s="268"/>
      <c r="F76" s="14" t="s">
        <v>7</v>
      </c>
    </row>
    <row r="77" spans="3:7">
      <c r="C77" s="14" t="s">
        <v>20</v>
      </c>
      <c r="D77" s="268">
        <v>0</v>
      </c>
      <c r="E77" s="268"/>
      <c r="F77" s="14" t="s">
        <v>8</v>
      </c>
    </row>
    <row r="78" spans="3:7">
      <c r="C78" s="14" t="s">
        <v>18</v>
      </c>
      <c r="D78" s="268">
        <v>0</v>
      </c>
      <c r="E78" s="268"/>
      <c r="F78" s="14" t="s">
        <v>7</v>
      </c>
    </row>
    <row r="79" spans="3:7">
      <c r="C79" s="14" t="s">
        <v>19</v>
      </c>
      <c r="D79" s="268">
        <v>0</v>
      </c>
      <c r="E79" s="268"/>
      <c r="F79" s="14" t="s">
        <v>7</v>
      </c>
    </row>
    <row r="80" spans="3:7">
      <c r="C80" s="14" t="s">
        <v>549</v>
      </c>
      <c r="D80" s="268">
        <v>0</v>
      </c>
      <c r="E80" s="268"/>
      <c r="F80" s="14" t="s">
        <v>8</v>
      </c>
    </row>
    <row r="81" spans="3:11">
      <c r="C81" s="14" t="s">
        <v>548</v>
      </c>
      <c r="D81" s="270">
        <v>0</v>
      </c>
      <c r="E81" s="271"/>
      <c r="F81" s="175"/>
    </row>
    <row r="82" spans="3:11">
      <c r="C82" s="14" t="s">
        <v>21</v>
      </c>
      <c r="D82" s="268">
        <v>0</v>
      </c>
      <c r="E82" s="268"/>
      <c r="F82" s="14" t="s">
        <v>7</v>
      </c>
    </row>
    <row r="83" spans="3:11" s="9" customFormat="1" ht="15.6">
      <c r="C83" s="14" t="s">
        <v>14</v>
      </c>
      <c r="D83" s="268">
        <v>2</v>
      </c>
      <c r="E83" s="268"/>
      <c r="F83" s="14" t="s">
        <v>8</v>
      </c>
      <c r="J83" s="10"/>
      <c r="K83" s="11"/>
    </row>
    <row r="84" spans="3:11" s="9" customFormat="1" ht="15.6">
      <c r="C84" s="14" t="s">
        <v>15</v>
      </c>
      <c r="D84" s="268">
        <v>1</v>
      </c>
      <c r="E84" s="268"/>
      <c r="F84" s="14" t="s">
        <v>8</v>
      </c>
      <c r="J84" s="10"/>
      <c r="K84" s="11"/>
    </row>
    <row r="85" spans="3:11">
      <c r="C85" s="269"/>
      <c r="D85" s="269"/>
      <c r="E85" s="269"/>
      <c r="F85" s="269"/>
    </row>
    <row r="86" spans="3:11">
      <c r="C86" s="266" t="s">
        <v>9</v>
      </c>
      <c r="D86" s="266"/>
      <c r="E86" s="266"/>
      <c r="F86" s="266"/>
    </row>
    <row r="87" spans="3:11" ht="46.8">
      <c r="C87" s="15" t="s">
        <v>460</v>
      </c>
      <c r="D87" s="12" t="str">
        <f>""&amp;D75&amp;"m x "&amp;D76&amp;"m + "&amp;D77&amp;" x ("&amp;D78&amp;" m x "&amp;D79&amp;" m)"</f>
        <v>47m x 7m + 0 x (0 m x 0 m)</v>
      </c>
      <c r="E87" s="17">
        <f>D75*D76+D77*(D78*D79)</f>
        <v>329</v>
      </c>
      <c r="F87" s="12" t="s">
        <v>2</v>
      </c>
    </row>
    <row r="88" spans="3:11">
      <c r="C88" s="265"/>
      <c r="D88" s="265"/>
      <c r="E88" s="265"/>
      <c r="F88" s="265"/>
    </row>
    <row r="89" spans="3:11">
      <c r="C89" s="266" t="s">
        <v>10</v>
      </c>
      <c r="D89" s="266"/>
      <c r="E89" s="266"/>
      <c r="F89" s="266"/>
    </row>
    <row r="90" spans="3:11" ht="46.8">
      <c r="C90" s="18" t="s">
        <v>461</v>
      </c>
      <c r="D90" s="12" t="str">
        <f>""&amp;D75&amp;"m x "&amp;D76&amp;"m + "&amp;D77&amp;" x ("&amp;D78&amp;"m x "&amp;D79&amp;"m)"</f>
        <v>47m x 7m + 0 x (0m x 0m)</v>
      </c>
      <c r="E90" s="13">
        <f>D75*D76+D77*(D78*D79)</f>
        <v>329</v>
      </c>
      <c r="F90" s="12" t="s">
        <v>2</v>
      </c>
    </row>
    <row r="91" spans="3:11" ht="46.8">
      <c r="C91" s="18" t="s">
        <v>462</v>
      </c>
      <c r="D91" s="12" t="str">
        <f>D90</f>
        <v>47m x 7m + 0 x (0m x 0m)</v>
      </c>
      <c r="E91" s="13">
        <f>E90</f>
        <v>329</v>
      </c>
      <c r="F91" s="12" t="s">
        <v>2</v>
      </c>
    </row>
    <row r="92" spans="3:11">
      <c r="C92" s="265"/>
      <c r="D92" s="265"/>
      <c r="E92" s="265"/>
      <c r="F92" s="265"/>
    </row>
    <row r="93" spans="3:11">
      <c r="C93" s="266" t="s">
        <v>12</v>
      </c>
      <c r="D93" s="266"/>
      <c r="E93" s="266"/>
      <c r="F93" s="266"/>
    </row>
    <row r="94" spans="3:11" ht="78">
      <c r="C94" s="15" t="s">
        <v>550</v>
      </c>
      <c r="D94" s="176" t="str">
        <f>""&amp;D75&amp;"m x 2 + "&amp;D77&amp;" x ("&amp;D78&amp;" m x 2) - "&amp;D80&amp;" x "&amp;D82&amp;" m x 1 - "&amp;D81&amp;" x "&amp;D82&amp;" x 2"</f>
        <v>47m x 2 + 0 x (0 m x 2) - 0 x 0 m x 1 - 0 x 0 x 2</v>
      </c>
      <c r="E94" s="13">
        <f>D75*2+D77*D79-(D80*D82*1)-(D81*D82*2)</f>
        <v>94</v>
      </c>
      <c r="F94" s="12" t="s">
        <v>7</v>
      </c>
    </row>
    <row r="95" spans="3:11" ht="31.2">
      <c r="C95" s="18" t="s">
        <v>459</v>
      </c>
      <c r="D95" s="12" t="str">
        <f>""&amp;D76&amp;"m x 0 + "&amp;D77&amp;" x "&amp;D79&amp;"m"</f>
        <v>7m x 0 + 0 x 0m</v>
      </c>
      <c r="E95" s="13">
        <f>D76*0+D77*D79</f>
        <v>0</v>
      </c>
      <c r="F95" s="12" t="s">
        <v>7</v>
      </c>
    </row>
    <row r="96" spans="3:11" ht="78">
      <c r="C96" s="18" t="s">
        <v>552</v>
      </c>
      <c r="D96" s="8" t="str">
        <f>""&amp;D75&amp;"m x 2 + "&amp;D77&amp;" x ("&amp;D78&amp;" m x 2) - "&amp;D80&amp;" x "&amp;D82&amp;" m x 1 - "&amp;D81&amp;" x "&amp;D82&amp;" x 2"</f>
        <v>47m x 2 + 0 x (0 m x 2) - 0 x 0 m x 1 - 0 x 0 x 2</v>
      </c>
      <c r="E96" s="13">
        <f>D75*2+D77*D78*2-(D80*D82*1)-(D81*D82*2)</f>
        <v>94</v>
      </c>
      <c r="F96" s="12" t="s">
        <v>7</v>
      </c>
      <c r="G96" s="117"/>
    </row>
    <row r="97" spans="3:7">
      <c r="C97" s="19"/>
      <c r="D97" s="19"/>
      <c r="E97" s="20"/>
      <c r="F97" s="21"/>
    </row>
    <row r="98" spans="3:7">
      <c r="C98" s="266" t="s">
        <v>22</v>
      </c>
      <c r="D98" s="266"/>
      <c r="E98" s="266"/>
      <c r="F98" s="266"/>
    </row>
    <row r="99" spans="3:7" ht="31.2">
      <c r="C99" s="15" t="s">
        <v>26</v>
      </c>
      <c r="D99" s="12" t="str">
        <f>""&amp;D84&amp;" unidade"</f>
        <v>1 unidade</v>
      </c>
      <c r="E99" s="13">
        <f>D84</f>
        <v>1</v>
      </c>
      <c r="F99" s="12" t="s">
        <v>24</v>
      </c>
    </row>
    <row r="100" spans="3:7">
      <c r="C100" s="15" t="s">
        <v>27</v>
      </c>
      <c r="D100" s="12" t="str">
        <f>""&amp;D83&amp;" unidade"</f>
        <v>2 unidade</v>
      </c>
      <c r="E100" s="13">
        <f>D83</f>
        <v>2</v>
      </c>
      <c r="F100" s="12" t="s">
        <v>24</v>
      </c>
    </row>
    <row r="101" spans="3:7">
      <c r="C101" s="267"/>
      <c r="D101" s="267"/>
      <c r="E101" s="267"/>
      <c r="F101" s="267"/>
    </row>
    <row r="102" spans="3:7">
      <c r="C102" s="273" t="s">
        <v>689</v>
      </c>
      <c r="D102" s="273"/>
      <c r="E102" s="273"/>
      <c r="F102" s="273"/>
      <c r="G102" s="16">
        <v>4</v>
      </c>
    </row>
    <row r="103" spans="3:7">
      <c r="C103" s="269"/>
      <c r="D103" s="269"/>
      <c r="E103" s="269"/>
      <c r="F103" s="269"/>
    </row>
    <row r="104" spans="3:7">
      <c r="C104" s="272" t="s">
        <v>6</v>
      </c>
      <c r="D104" s="272"/>
      <c r="E104" s="272"/>
      <c r="F104" s="272"/>
    </row>
    <row r="105" spans="3:7">
      <c r="C105" s="14" t="s">
        <v>16</v>
      </c>
      <c r="D105" s="268">
        <v>96</v>
      </c>
      <c r="E105" s="268"/>
      <c r="F105" s="14" t="s">
        <v>7</v>
      </c>
    </row>
    <row r="106" spans="3:7">
      <c r="C106" s="14" t="s">
        <v>17</v>
      </c>
      <c r="D106" s="268">
        <v>6</v>
      </c>
      <c r="E106" s="268"/>
      <c r="F106" s="14" t="s">
        <v>7</v>
      </c>
    </row>
    <row r="107" spans="3:7">
      <c r="C107" s="14" t="s">
        <v>20</v>
      </c>
      <c r="D107" s="268">
        <v>0</v>
      </c>
      <c r="E107" s="268"/>
      <c r="F107" s="14" t="s">
        <v>8</v>
      </c>
    </row>
    <row r="108" spans="3:7">
      <c r="C108" s="14" t="s">
        <v>18</v>
      </c>
      <c r="D108" s="268">
        <v>0</v>
      </c>
      <c r="E108" s="268"/>
      <c r="F108" s="14" t="s">
        <v>7</v>
      </c>
    </row>
    <row r="109" spans="3:7">
      <c r="C109" s="14" t="s">
        <v>19</v>
      </c>
      <c r="D109" s="268">
        <v>0</v>
      </c>
      <c r="E109" s="268"/>
      <c r="F109" s="14" t="s">
        <v>7</v>
      </c>
    </row>
    <row r="110" spans="3:7">
      <c r="C110" s="14" t="s">
        <v>549</v>
      </c>
      <c r="D110" s="268">
        <v>0</v>
      </c>
      <c r="E110" s="268"/>
      <c r="F110" s="14" t="s">
        <v>8</v>
      </c>
    </row>
    <row r="111" spans="3:7">
      <c r="C111" s="14" t="s">
        <v>548</v>
      </c>
      <c r="D111" s="270">
        <v>0</v>
      </c>
      <c r="E111" s="271"/>
      <c r="F111" s="175"/>
    </row>
    <row r="112" spans="3:7">
      <c r="C112" s="14" t="s">
        <v>21</v>
      </c>
      <c r="D112" s="268">
        <v>0</v>
      </c>
      <c r="E112" s="268"/>
      <c r="F112" s="14" t="s">
        <v>7</v>
      </c>
    </row>
    <row r="113" spans="3:11" s="9" customFormat="1" ht="15.6">
      <c r="C113" s="14" t="s">
        <v>14</v>
      </c>
      <c r="D113" s="268">
        <v>1</v>
      </c>
      <c r="E113" s="268"/>
      <c r="F113" s="14" t="s">
        <v>8</v>
      </c>
      <c r="J113" s="10"/>
      <c r="K113" s="11"/>
    </row>
    <row r="114" spans="3:11" s="9" customFormat="1" ht="15.6">
      <c r="C114" s="14" t="s">
        <v>15</v>
      </c>
      <c r="D114" s="268">
        <v>1</v>
      </c>
      <c r="E114" s="268"/>
      <c r="F114" s="14" t="s">
        <v>8</v>
      </c>
      <c r="J114" s="10"/>
      <c r="K114" s="11"/>
    </row>
    <row r="115" spans="3:11">
      <c r="C115" s="269"/>
      <c r="D115" s="269"/>
      <c r="E115" s="269"/>
      <c r="F115" s="269"/>
    </row>
    <row r="116" spans="3:11">
      <c r="C116" s="266" t="s">
        <v>9</v>
      </c>
      <c r="D116" s="266"/>
      <c r="E116" s="266"/>
      <c r="F116" s="266"/>
    </row>
    <row r="117" spans="3:11" ht="46.8">
      <c r="C117" s="15" t="s">
        <v>460</v>
      </c>
      <c r="D117" s="12" t="str">
        <f>""&amp;D105&amp;"m x "&amp;D106&amp;"m + "&amp;D107&amp;" x ("&amp;D108&amp;" m x "&amp;D109&amp;" m)"</f>
        <v>96m x 6m + 0 x (0 m x 0 m)</v>
      </c>
      <c r="E117" s="17">
        <f>D105*D106+D107*(D108*D109)</f>
        <v>576</v>
      </c>
      <c r="F117" s="12" t="s">
        <v>2</v>
      </c>
    </row>
    <row r="118" spans="3:11">
      <c r="C118" s="265"/>
      <c r="D118" s="265"/>
      <c r="E118" s="265"/>
      <c r="F118" s="265"/>
    </row>
    <row r="119" spans="3:11">
      <c r="C119" s="266" t="s">
        <v>10</v>
      </c>
      <c r="D119" s="266"/>
      <c r="E119" s="266"/>
      <c r="F119" s="266"/>
    </row>
    <row r="120" spans="3:11" ht="46.8">
      <c r="C120" s="18" t="s">
        <v>461</v>
      </c>
      <c r="D120" s="12" t="str">
        <f>""&amp;D105&amp;"m x "&amp;D106&amp;"m + "&amp;D107&amp;" x ("&amp;D108&amp;"m x "&amp;D109&amp;"m)"</f>
        <v>96m x 6m + 0 x (0m x 0m)</v>
      </c>
      <c r="E120" s="13">
        <f>D105*D106+D107*(D108*D109)</f>
        <v>576</v>
      </c>
      <c r="F120" s="12" t="s">
        <v>2</v>
      </c>
    </row>
    <row r="121" spans="3:11" ht="46.8">
      <c r="C121" s="18" t="s">
        <v>462</v>
      </c>
      <c r="D121" s="12" t="str">
        <f>D120</f>
        <v>96m x 6m + 0 x (0m x 0m)</v>
      </c>
      <c r="E121" s="13">
        <f>E120</f>
        <v>576</v>
      </c>
      <c r="F121" s="12" t="s">
        <v>2</v>
      </c>
    </row>
    <row r="122" spans="3:11">
      <c r="C122" s="265"/>
      <c r="D122" s="265"/>
      <c r="E122" s="265"/>
      <c r="F122" s="265"/>
    </row>
    <row r="123" spans="3:11">
      <c r="C123" s="266" t="s">
        <v>12</v>
      </c>
      <c r="D123" s="266"/>
      <c r="E123" s="266"/>
      <c r="F123" s="266"/>
    </row>
    <row r="124" spans="3:11" ht="78">
      <c r="C124" s="15" t="s">
        <v>550</v>
      </c>
      <c r="D124" s="176" t="str">
        <f>""&amp;D105&amp;"m x 2 + "&amp;D107&amp;" x ("&amp;D108&amp;" m x 2) - "&amp;D110&amp;" x "&amp;D112&amp;" m x 1 - "&amp;D111&amp;" x "&amp;D112&amp;" x 2"</f>
        <v>96m x 2 + 0 x (0 m x 2) - 0 x 0 m x 1 - 0 x 0 x 2</v>
      </c>
      <c r="E124" s="13">
        <f>D105*2+D107*D109-(D110*D112*1)-(D111*D112*2)</f>
        <v>192</v>
      </c>
      <c r="F124" s="12" t="s">
        <v>7</v>
      </c>
    </row>
    <row r="125" spans="3:11" ht="31.2">
      <c r="C125" s="18" t="s">
        <v>459</v>
      </c>
      <c r="D125" s="12" t="str">
        <f>""&amp;D106&amp;"m x 1 + "&amp;D107&amp;" x "&amp;D109&amp;"m"</f>
        <v>6m x 1 + 0 x 0m</v>
      </c>
      <c r="E125" s="13">
        <f>D106*1+D107*D109</f>
        <v>6</v>
      </c>
      <c r="F125" s="12" t="s">
        <v>7</v>
      </c>
    </row>
    <row r="126" spans="3:11" ht="78">
      <c r="C126" s="18" t="s">
        <v>552</v>
      </c>
      <c r="D126" s="8" t="str">
        <f>""&amp;D105&amp;"m x 2 + "&amp;D107&amp;" x ("&amp;D108&amp;" m x 2) - "&amp;D110&amp;" x "&amp;D112&amp;" m x 1 - "&amp;D111&amp;" x "&amp;D112&amp;" x 2"</f>
        <v>96m x 2 + 0 x (0 m x 2) - 0 x 0 m x 1 - 0 x 0 x 2</v>
      </c>
      <c r="E126" s="13">
        <f>D105*2+D107*D108*2-(D110*D112*1)-(D111*D112*2)</f>
        <v>192</v>
      </c>
      <c r="F126" s="12" t="s">
        <v>7</v>
      </c>
      <c r="G126" s="117"/>
    </row>
    <row r="127" spans="3:11">
      <c r="C127" s="19"/>
      <c r="D127" s="19"/>
      <c r="E127" s="20"/>
      <c r="F127" s="21"/>
    </row>
    <row r="128" spans="3:11">
      <c r="C128" s="266" t="s">
        <v>22</v>
      </c>
      <c r="D128" s="266"/>
      <c r="E128" s="266"/>
      <c r="F128" s="266"/>
    </row>
    <row r="129" spans="3:11" ht="31.2">
      <c r="C129" s="15" t="s">
        <v>26</v>
      </c>
      <c r="D129" s="12" t="str">
        <f>""&amp;D114&amp;" unidade"</f>
        <v>1 unidade</v>
      </c>
      <c r="E129" s="13">
        <f>D114</f>
        <v>1</v>
      </c>
      <c r="F129" s="12" t="s">
        <v>24</v>
      </c>
    </row>
    <row r="130" spans="3:11">
      <c r="C130" s="15" t="s">
        <v>27</v>
      </c>
      <c r="D130" s="12" t="str">
        <f>""&amp;D113&amp;" unidade"</f>
        <v>1 unidade</v>
      </c>
      <c r="E130" s="13">
        <f>D113</f>
        <v>1</v>
      </c>
      <c r="F130" s="12" t="s">
        <v>24</v>
      </c>
    </row>
    <row r="131" spans="3:11">
      <c r="C131" s="267"/>
      <c r="D131" s="267"/>
      <c r="E131" s="267"/>
      <c r="F131" s="267"/>
    </row>
    <row r="132" spans="3:11">
      <c r="C132" s="273" t="s">
        <v>690</v>
      </c>
      <c r="D132" s="273"/>
      <c r="E132" s="273"/>
      <c r="F132" s="273"/>
      <c r="G132" s="16">
        <v>5</v>
      </c>
    </row>
    <row r="133" spans="3:11">
      <c r="C133" s="269"/>
      <c r="D133" s="269"/>
      <c r="E133" s="269"/>
      <c r="F133" s="269"/>
    </row>
    <row r="134" spans="3:11">
      <c r="C134" s="272" t="s">
        <v>6</v>
      </c>
      <c r="D134" s="272"/>
      <c r="E134" s="272"/>
      <c r="F134" s="272"/>
    </row>
    <row r="135" spans="3:11">
      <c r="C135" s="14" t="s">
        <v>16</v>
      </c>
      <c r="D135" s="268">
        <v>49</v>
      </c>
      <c r="E135" s="268"/>
      <c r="F135" s="14" t="s">
        <v>7</v>
      </c>
    </row>
    <row r="136" spans="3:11">
      <c r="C136" s="14" t="s">
        <v>17</v>
      </c>
      <c r="D136" s="268">
        <v>6</v>
      </c>
      <c r="E136" s="268"/>
      <c r="F136" s="14" t="s">
        <v>7</v>
      </c>
    </row>
    <row r="137" spans="3:11">
      <c r="C137" s="14" t="s">
        <v>20</v>
      </c>
      <c r="D137" s="268">
        <v>0</v>
      </c>
      <c r="E137" s="268"/>
      <c r="F137" s="14" t="s">
        <v>8</v>
      </c>
    </row>
    <row r="138" spans="3:11">
      <c r="C138" s="14" t="s">
        <v>18</v>
      </c>
      <c r="D138" s="268">
        <v>0</v>
      </c>
      <c r="E138" s="268"/>
      <c r="F138" s="14" t="s">
        <v>7</v>
      </c>
    </row>
    <row r="139" spans="3:11">
      <c r="C139" s="14" t="s">
        <v>19</v>
      </c>
      <c r="D139" s="268">
        <v>0</v>
      </c>
      <c r="E139" s="268"/>
      <c r="F139" s="14" t="s">
        <v>7</v>
      </c>
    </row>
    <row r="140" spans="3:11">
      <c r="C140" s="14" t="s">
        <v>549</v>
      </c>
      <c r="D140" s="268">
        <v>0</v>
      </c>
      <c r="E140" s="268"/>
      <c r="F140" s="14" t="s">
        <v>8</v>
      </c>
    </row>
    <row r="141" spans="3:11">
      <c r="C141" s="14" t="s">
        <v>548</v>
      </c>
      <c r="D141" s="270">
        <v>0</v>
      </c>
      <c r="E141" s="271"/>
      <c r="F141" s="175"/>
    </row>
    <row r="142" spans="3:11">
      <c r="C142" s="14" t="s">
        <v>21</v>
      </c>
      <c r="D142" s="268">
        <v>0</v>
      </c>
      <c r="E142" s="268"/>
      <c r="F142" s="14" t="s">
        <v>7</v>
      </c>
    </row>
    <row r="143" spans="3:11" s="9" customFormat="1" ht="15.6">
      <c r="C143" s="14" t="s">
        <v>14</v>
      </c>
      <c r="D143" s="268">
        <v>1</v>
      </c>
      <c r="E143" s="268"/>
      <c r="F143" s="14" t="s">
        <v>8</v>
      </c>
      <c r="J143" s="10"/>
      <c r="K143" s="11"/>
    </row>
    <row r="144" spans="3:11" s="9" customFormat="1" ht="15.6">
      <c r="C144" s="14" t="s">
        <v>15</v>
      </c>
      <c r="D144" s="268">
        <v>1</v>
      </c>
      <c r="E144" s="268"/>
      <c r="F144" s="14" t="s">
        <v>8</v>
      </c>
      <c r="J144" s="10"/>
      <c r="K144" s="11"/>
    </row>
    <row r="145" spans="3:7">
      <c r="C145" s="269"/>
      <c r="D145" s="269"/>
      <c r="E145" s="269"/>
      <c r="F145" s="269"/>
    </row>
    <row r="146" spans="3:7">
      <c r="C146" s="266" t="s">
        <v>9</v>
      </c>
      <c r="D146" s="266"/>
      <c r="E146" s="266"/>
      <c r="F146" s="266"/>
    </row>
    <row r="147" spans="3:7" ht="46.8">
      <c r="C147" s="15" t="s">
        <v>460</v>
      </c>
      <c r="D147" s="12" t="str">
        <f>""&amp;D135&amp;"m x "&amp;D136&amp;"m + "&amp;D137&amp;" x ("&amp;D138&amp;" m x "&amp;D139&amp;" m)"</f>
        <v>49m x 6m + 0 x (0 m x 0 m)</v>
      </c>
      <c r="E147" s="17">
        <f>D135*D136+D137*(D138*D139)</f>
        <v>294</v>
      </c>
      <c r="F147" s="12" t="s">
        <v>2</v>
      </c>
    </row>
    <row r="148" spans="3:7">
      <c r="C148" s="265"/>
      <c r="D148" s="265"/>
      <c r="E148" s="265"/>
      <c r="F148" s="265"/>
    </row>
    <row r="149" spans="3:7">
      <c r="C149" s="266" t="s">
        <v>10</v>
      </c>
      <c r="D149" s="266"/>
      <c r="E149" s="266"/>
      <c r="F149" s="266"/>
    </row>
    <row r="150" spans="3:7" ht="46.8">
      <c r="C150" s="18" t="s">
        <v>461</v>
      </c>
      <c r="D150" s="12" t="str">
        <f>""&amp;D135&amp;"m x "&amp;D136&amp;"m + "&amp;D137&amp;" x ("&amp;D138&amp;"m x "&amp;D139&amp;"m)"</f>
        <v>49m x 6m + 0 x (0m x 0m)</v>
      </c>
      <c r="E150" s="13">
        <f>D135*D136+D137*(D138*D139)</f>
        <v>294</v>
      </c>
      <c r="F150" s="12" t="s">
        <v>2</v>
      </c>
    </row>
    <row r="151" spans="3:7" ht="46.8">
      <c r="C151" s="18" t="s">
        <v>462</v>
      </c>
      <c r="D151" s="12" t="str">
        <f>D150</f>
        <v>49m x 6m + 0 x (0m x 0m)</v>
      </c>
      <c r="E151" s="13">
        <f>E150</f>
        <v>294</v>
      </c>
      <c r="F151" s="12" t="s">
        <v>2</v>
      </c>
    </row>
    <row r="152" spans="3:7">
      <c r="C152" s="265"/>
      <c r="D152" s="265"/>
      <c r="E152" s="265"/>
      <c r="F152" s="265"/>
    </row>
    <row r="153" spans="3:7">
      <c r="C153" s="266" t="s">
        <v>12</v>
      </c>
      <c r="D153" s="266"/>
      <c r="E153" s="266"/>
      <c r="F153" s="266"/>
    </row>
    <row r="154" spans="3:7" ht="78">
      <c r="C154" s="15" t="s">
        <v>550</v>
      </c>
      <c r="D154" s="176" t="str">
        <f>""&amp;D135&amp;"m x 2 + "&amp;D137&amp;" x ("&amp;D138&amp;" m x 2) - "&amp;D140&amp;" x "&amp;D142&amp;" m x 1 - "&amp;D141&amp;" x "&amp;D142&amp;" x 2"</f>
        <v>49m x 2 + 0 x (0 m x 2) - 0 x 0 m x 1 - 0 x 0 x 2</v>
      </c>
      <c r="E154" s="13">
        <f>D135*2+D137*D139-(D140*D142*1)-(D141*D142*2)</f>
        <v>98</v>
      </c>
      <c r="F154" s="12" t="s">
        <v>7</v>
      </c>
    </row>
    <row r="155" spans="3:7" ht="31.2">
      <c r="C155" s="18" t="s">
        <v>459</v>
      </c>
      <c r="D155" s="12" t="str">
        <f>""&amp;D136&amp;"m x 1 + "&amp;D137&amp;" x "&amp;D139&amp;"m"</f>
        <v>6m x 1 + 0 x 0m</v>
      </c>
      <c r="E155" s="13">
        <f>D136*1+D137*D139</f>
        <v>6</v>
      </c>
      <c r="F155" s="12" t="s">
        <v>7</v>
      </c>
    </row>
    <row r="156" spans="3:7" ht="78">
      <c r="C156" s="18" t="s">
        <v>552</v>
      </c>
      <c r="D156" s="8" t="str">
        <f>""&amp;D135&amp;"m x 2 + "&amp;D137&amp;" x ("&amp;D138&amp;" m x 2) - "&amp;D140&amp;" x "&amp;D142&amp;" m x 1 - "&amp;D141&amp;" x "&amp;D142&amp;" x 2"</f>
        <v>49m x 2 + 0 x (0 m x 2) - 0 x 0 m x 1 - 0 x 0 x 2</v>
      </c>
      <c r="E156" s="13">
        <f>D135*2+D137*D138*2-(D140*D142*1)-(D141*D142*2)</f>
        <v>98</v>
      </c>
      <c r="F156" s="12" t="s">
        <v>7</v>
      </c>
      <c r="G156" s="117"/>
    </row>
    <row r="157" spans="3:7">
      <c r="C157" s="19"/>
      <c r="D157" s="19"/>
      <c r="E157" s="20"/>
      <c r="F157" s="21"/>
    </row>
    <row r="158" spans="3:7">
      <c r="C158" s="266" t="s">
        <v>22</v>
      </c>
      <c r="D158" s="266"/>
      <c r="E158" s="266"/>
      <c r="F158" s="266"/>
    </row>
    <row r="159" spans="3:7" ht="31.2">
      <c r="C159" s="15" t="s">
        <v>26</v>
      </c>
      <c r="D159" s="12" t="str">
        <f>""&amp;D144&amp;" unidade"</f>
        <v>1 unidade</v>
      </c>
      <c r="E159" s="13">
        <f>D144</f>
        <v>1</v>
      </c>
      <c r="F159" s="12" t="s">
        <v>24</v>
      </c>
    </row>
    <row r="160" spans="3:7">
      <c r="C160" s="15" t="s">
        <v>27</v>
      </c>
      <c r="D160" s="12" t="str">
        <f>""&amp;D143&amp;" unidade"</f>
        <v>1 unidade</v>
      </c>
      <c r="E160" s="13">
        <f>D143</f>
        <v>1</v>
      </c>
      <c r="F160" s="12" t="s">
        <v>24</v>
      </c>
    </row>
    <row r="161" spans="3:11">
      <c r="C161" s="267"/>
      <c r="D161" s="267"/>
      <c r="E161" s="267"/>
      <c r="F161" s="267"/>
    </row>
    <row r="162" spans="3:11">
      <c r="C162" s="273" t="s">
        <v>691</v>
      </c>
      <c r="D162" s="273"/>
      <c r="E162" s="273"/>
      <c r="F162" s="273"/>
      <c r="G162" s="16">
        <v>6</v>
      </c>
    </row>
    <row r="163" spans="3:11">
      <c r="C163" s="269"/>
      <c r="D163" s="269"/>
      <c r="E163" s="269"/>
      <c r="F163" s="269"/>
    </row>
    <row r="164" spans="3:11">
      <c r="C164" s="272" t="s">
        <v>6</v>
      </c>
      <c r="D164" s="272"/>
      <c r="E164" s="272"/>
      <c r="F164" s="272"/>
    </row>
    <row r="165" spans="3:11">
      <c r="C165" s="14" t="s">
        <v>16</v>
      </c>
      <c r="D165" s="268">
        <v>144</v>
      </c>
      <c r="E165" s="268"/>
      <c r="F165" s="14" t="s">
        <v>7</v>
      </c>
    </row>
    <row r="166" spans="3:11">
      <c r="C166" s="14" t="s">
        <v>17</v>
      </c>
      <c r="D166" s="268">
        <v>6</v>
      </c>
      <c r="E166" s="268"/>
      <c r="F166" s="14" t="s">
        <v>7</v>
      </c>
    </row>
    <row r="167" spans="3:11">
      <c r="C167" s="14" t="s">
        <v>20</v>
      </c>
      <c r="D167" s="268">
        <v>0</v>
      </c>
      <c r="E167" s="268"/>
      <c r="F167" s="14" t="s">
        <v>8</v>
      </c>
    </row>
    <row r="168" spans="3:11">
      <c r="C168" s="14" t="s">
        <v>18</v>
      </c>
      <c r="D168" s="268">
        <v>0</v>
      </c>
      <c r="E168" s="268"/>
      <c r="F168" s="14" t="s">
        <v>7</v>
      </c>
    </row>
    <row r="169" spans="3:11">
      <c r="C169" s="14" t="s">
        <v>19</v>
      </c>
      <c r="D169" s="268">
        <v>0</v>
      </c>
      <c r="E169" s="268"/>
      <c r="F169" s="14" t="s">
        <v>7</v>
      </c>
    </row>
    <row r="170" spans="3:11">
      <c r="C170" s="14" t="s">
        <v>549</v>
      </c>
      <c r="D170" s="268">
        <v>1</v>
      </c>
      <c r="E170" s="268"/>
      <c r="F170" s="14" t="s">
        <v>8</v>
      </c>
    </row>
    <row r="171" spans="3:11">
      <c r="C171" s="14" t="s">
        <v>548</v>
      </c>
      <c r="D171" s="270">
        <v>0</v>
      </c>
      <c r="E171" s="271"/>
      <c r="F171" s="175"/>
    </row>
    <row r="172" spans="3:11">
      <c r="C172" s="14" t="s">
        <v>21</v>
      </c>
      <c r="D172" s="268">
        <v>6</v>
      </c>
      <c r="E172" s="268"/>
      <c r="F172" s="14" t="s">
        <v>7</v>
      </c>
    </row>
    <row r="173" spans="3:11" s="9" customFormat="1" ht="15.6">
      <c r="C173" s="14" t="s">
        <v>14</v>
      </c>
      <c r="D173" s="268">
        <v>1</v>
      </c>
      <c r="E173" s="268"/>
      <c r="F173" s="14" t="s">
        <v>8</v>
      </c>
      <c r="J173" s="10"/>
      <c r="K173" s="11"/>
    </row>
    <row r="174" spans="3:11" s="9" customFormat="1" ht="15.6">
      <c r="C174" s="14" t="s">
        <v>15</v>
      </c>
      <c r="D174" s="268">
        <v>1</v>
      </c>
      <c r="E174" s="268"/>
      <c r="F174" s="14" t="s">
        <v>8</v>
      </c>
      <c r="J174" s="10"/>
      <c r="K174" s="11"/>
    </row>
    <row r="175" spans="3:11">
      <c r="C175" s="269"/>
      <c r="D175" s="269"/>
      <c r="E175" s="269"/>
      <c r="F175" s="269"/>
    </row>
    <row r="176" spans="3:11">
      <c r="C176" s="266" t="s">
        <v>9</v>
      </c>
      <c r="D176" s="266"/>
      <c r="E176" s="266"/>
      <c r="F176" s="266"/>
    </row>
    <row r="177" spans="3:7" ht="46.8">
      <c r="C177" s="15" t="s">
        <v>460</v>
      </c>
      <c r="D177" s="12" t="str">
        <f>""&amp;D165&amp;"m x "&amp;D166&amp;"m + "&amp;D167&amp;" x ("&amp;D168&amp;" m x "&amp;D169&amp;" m)"</f>
        <v>144m x 6m + 0 x (0 m x 0 m)</v>
      </c>
      <c r="E177" s="17">
        <f>D165*D166+D167*(D168*D169)</f>
        <v>864</v>
      </c>
      <c r="F177" s="12" t="s">
        <v>2</v>
      </c>
    </row>
    <row r="178" spans="3:7">
      <c r="C178" s="265"/>
      <c r="D178" s="265"/>
      <c r="E178" s="265"/>
      <c r="F178" s="265"/>
    </row>
    <row r="179" spans="3:7">
      <c r="C179" s="266" t="s">
        <v>10</v>
      </c>
      <c r="D179" s="266"/>
      <c r="E179" s="266"/>
      <c r="F179" s="266"/>
    </row>
    <row r="180" spans="3:7" ht="46.8">
      <c r="C180" s="18" t="s">
        <v>461</v>
      </c>
      <c r="D180" s="12" t="str">
        <f>""&amp;D165&amp;"m x "&amp;D166&amp;"m + "&amp;D167&amp;" x ("&amp;D168&amp;"m x "&amp;D169&amp;"m)"</f>
        <v>144m x 6m + 0 x (0m x 0m)</v>
      </c>
      <c r="E180" s="13">
        <f>D165*D166+D167*(D168*D169)</f>
        <v>864</v>
      </c>
      <c r="F180" s="12" t="s">
        <v>2</v>
      </c>
    </row>
    <row r="181" spans="3:7" ht="46.8">
      <c r="C181" s="18" t="s">
        <v>462</v>
      </c>
      <c r="D181" s="12" t="str">
        <f>D180</f>
        <v>144m x 6m + 0 x (0m x 0m)</v>
      </c>
      <c r="E181" s="13">
        <f>E180</f>
        <v>864</v>
      </c>
      <c r="F181" s="12" t="s">
        <v>2</v>
      </c>
    </row>
    <row r="182" spans="3:7">
      <c r="C182" s="265"/>
      <c r="D182" s="265"/>
      <c r="E182" s="265"/>
      <c r="F182" s="265"/>
    </row>
    <row r="183" spans="3:7">
      <c r="C183" s="266" t="s">
        <v>12</v>
      </c>
      <c r="D183" s="266"/>
      <c r="E183" s="266"/>
      <c r="F183" s="266"/>
    </row>
    <row r="184" spans="3:7" ht="78">
      <c r="C184" s="15" t="s">
        <v>550</v>
      </c>
      <c r="D184" s="176" t="str">
        <f>""&amp;D165&amp;"m x 2 + "&amp;D167&amp;" x ("&amp;D168&amp;" m x 2) - "&amp;D170&amp;" x "&amp;D172&amp;" m x 1 - "&amp;D171&amp;" x "&amp;D172&amp;" x 2"</f>
        <v>144m x 2 + 0 x (0 m x 2) - 1 x 6 m x 1 - 0 x 6 x 2</v>
      </c>
      <c r="E184" s="13">
        <f>D165*2+D167*D169-(D170*D172*1)-(D171*D172*2)</f>
        <v>282</v>
      </c>
      <c r="F184" s="12" t="s">
        <v>7</v>
      </c>
    </row>
    <row r="185" spans="3:7" ht="31.2">
      <c r="C185" s="18" t="s">
        <v>459</v>
      </c>
      <c r="D185" s="12" t="str">
        <f>""&amp;D166&amp;"m x 1 + "&amp;D167&amp;" x "&amp;D169&amp;"m"</f>
        <v>6m x 1 + 0 x 0m</v>
      </c>
      <c r="E185" s="13">
        <f>D166*1+D167*D169</f>
        <v>6</v>
      </c>
      <c r="F185" s="12" t="s">
        <v>7</v>
      </c>
    </row>
    <row r="186" spans="3:7" ht="78">
      <c r="C186" s="18" t="s">
        <v>552</v>
      </c>
      <c r="D186" s="8" t="str">
        <f>""&amp;D165&amp;"m x 2 + "&amp;D167&amp;" x ("&amp;D168&amp;" m x 2) - "&amp;D170&amp;" x "&amp;D172&amp;" m x 1 - "&amp;D171&amp;" x "&amp;D172&amp;" x 2"</f>
        <v>144m x 2 + 0 x (0 m x 2) - 1 x 6 m x 1 - 0 x 6 x 2</v>
      </c>
      <c r="E186" s="13">
        <f>D165*2+D167*D168*2-(D170*D172*1)-(D171*D172*2)</f>
        <v>282</v>
      </c>
      <c r="F186" s="12" t="s">
        <v>7</v>
      </c>
      <c r="G186" s="117"/>
    </row>
    <row r="187" spans="3:7">
      <c r="C187" s="19"/>
      <c r="D187" s="19"/>
      <c r="E187" s="20"/>
      <c r="F187" s="21"/>
    </row>
    <row r="188" spans="3:7">
      <c r="C188" s="266" t="s">
        <v>22</v>
      </c>
      <c r="D188" s="266"/>
      <c r="E188" s="266"/>
      <c r="F188" s="266"/>
    </row>
    <row r="189" spans="3:7" ht="31.2">
      <c r="C189" s="15" t="s">
        <v>26</v>
      </c>
      <c r="D189" s="12" t="str">
        <f>""&amp;D174&amp;" unidade"</f>
        <v>1 unidade</v>
      </c>
      <c r="E189" s="13">
        <f>D174</f>
        <v>1</v>
      </c>
      <c r="F189" s="12" t="s">
        <v>24</v>
      </c>
    </row>
    <row r="190" spans="3:7">
      <c r="C190" s="15" t="s">
        <v>27</v>
      </c>
      <c r="D190" s="12" t="str">
        <f>""&amp;D173&amp;" unidade"</f>
        <v>1 unidade</v>
      </c>
      <c r="E190" s="13">
        <f>D173</f>
        <v>1</v>
      </c>
      <c r="F190" s="12" t="s">
        <v>24</v>
      </c>
    </row>
    <row r="191" spans="3:7">
      <c r="C191" s="267"/>
      <c r="D191" s="267"/>
      <c r="E191" s="267"/>
      <c r="F191" s="267"/>
    </row>
    <row r="192" spans="3:7">
      <c r="C192" s="273" t="s">
        <v>692</v>
      </c>
      <c r="D192" s="273"/>
      <c r="E192" s="273"/>
      <c r="F192" s="273"/>
      <c r="G192" s="16">
        <v>7</v>
      </c>
    </row>
    <row r="193" spans="3:11">
      <c r="C193" s="269"/>
      <c r="D193" s="269"/>
      <c r="E193" s="269"/>
      <c r="F193" s="269"/>
    </row>
    <row r="194" spans="3:11">
      <c r="C194" s="272" t="s">
        <v>6</v>
      </c>
      <c r="D194" s="272"/>
      <c r="E194" s="272"/>
      <c r="F194" s="272"/>
    </row>
    <row r="195" spans="3:11">
      <c r="C195" s="14" t="s">
        <v>16</v>
      </c>
      <c r="D195" s="268">
        <v>225</v>
      </c>
      <c r="E195" s="268"/>
      <c r="F195" s="14" t="s">
        <v>7</v>
      </c>
    </row>
    <row r="196" spans="3:11">
      <c r="C196" s="14" t="s">
        <v>17</v>
      </c>
      <c r="D196" s="268">
        <v>6</v>
      </c>
      <c r="E196" s="268"/>
      <c r="F196" s="14" t="s">
        <v>7</v>
      </c>
    </row>
    <row r="197" spans="3:11">
      <c r="C197" s="14" t="s">
        <v>20</v>
      </c>
      <c r="D197" s="268">
        <v>0</v>
      </c>
      <c r="E197" s="268"/>
      <c r="F197" s="14" t="s">
        <v>8</v>
      </c>
    </row>
    <row r="198" spans="3:11">
      <c r="C198" s="14" t="s">
        <v>18</v>
      </c>
      <c r="D198" s="268">
        <v>0</v>
      </c>
      <c r="E198" s="268"/>
      <c r="F198" s="14" t="s">
        <v>7</v>
      </c>
    </row>
    <row r="199" spans="3:11">
      <c r="C199" s="14" t="s">
        <v>19</v>
      </c>
      <c r="D199" s="268">
        <v>0</v>
      </c>
      <c r="E199" s="268"/>
      <c r="F199" s="14" t="s">
        <v>7</v>
      </c>
    </row>
    <row r="200" spans="3:11">
      <c r="C200" s="14" t="s">
        <v>549</v>
      </c>
      <c r="D200" s="268">
        <v>0</v>
      </c>
      <c r="E200" s="268"/>
      <c r="F200" s="14" t="s">
        <v>8</v>
      </c>
    </row>
    <row r="201" spans="3:11">
      <c r="C201" s="14" t="s">
        <v>548</v>
      </c>
      <c r="D201" s="270">
        <v>0</v>
      </c>
      <c r="E201" s="271"/>
      <c r="F201" s="175"/>
    </row>
    <row r="202" spans="3:11">
      <c r="C202" s="14" t="s">
        <v>21</v>
      </c>
      <c r="D202" s="268">
        <v>0</v>
      </c>
      <c r="E202" s="268"/>
      <c r="F202" s="14" t="s">
        <v>7</v>
      </c>
    </row>
    <row r="203" spans="3:11" s="9" customFormat="1" ht="15.6">
      <c r="C203" s="14" t="s">
        <v>14</v>
      </c>
      <c r="D203" s="268">
        <v>1</v>
      </c>
      <c r="E203" s="268"/>
      <c r="F203" s="14" t="s">
        <v>8</v>
      </c>
      <c r="J203" s="10"/>
      <c r="K203" s="11"/>
    </row>
    <row r="204" spans="3:11" s="9" customFormat="1" ht="15.6">
      <c r="C204" s="14" t="s">
        <v>15</v>
      </c>
      <c r="D204" s="268">
        <v>1</v>
      </c>
      <c r="E204" s="268"/>
      <c r="F204" s="14" t="s">
        <v>8</v>
      </c>
      <c r="J204" s="10"/>
      <c r="K204" s="11"/>
    </row>
    <row r="205" spans="3:11">
      <c r="C205" s="269"/>
      <c r="D205" s="269"/>
      <c r="E205" s="269"/>
      <c r="F205" s="269"/>
    </row>
    <row r="206" spans="3:11">
      <c r="C206" s="266" t="s">
        <v>9</v>
      </c>
      <c r="D206" s="266"/>
      <c r="E206" s="266"/>
      <c r="F206" s="266"/>
    </row>
    <row r="207" spans="3:11" ht="46.8">
      <c r="C207" s="15" t="s">
        <v>460</v>
      </c>
      <c r="D207" s="12" t="str">
        <f>""&amp;D195&amp;"m x "&amp;D196&amp;"m + "&amp;D197&amp;" x ("&amp;D198&amp;" m x "&amp;D199&amp;" m)"</f>
        <v>225m x 6m + 0 x (0 m x 0 m)</v>
      </c>
      <c r="E207" s="17">
        <f>D195*D196+D197*(D198*D199)</f>
        <v>1350</v>
      </c>
      <c r="F207" s="12" t="s">
        <v>2</v>
      </c>
    </row>
    <row r="208" spans="3:11">
      <c r="C208" s="265"/>
      <c r="D208" s="265"/>
      <c r="E208" s="265"/>
      <c r="F208" s="265"/>
    </row>
    <row r="209" spans="3:7">
      <c r="C209" s="266" t="s">
        <v>10</v>
      </c>
      <c r="D209" s="266"/>
      <c r="E209" s="266"/>
      <c r="F209" s="266"/>
    </row>
    <row r="210" spans="3:7" ht="46.8">
      <c r="C210" s="18" t="s">
        <v>461</v>
      </c>
      <c r="D210" s="12" t="str">
        <f>""&amp;D195&amp;"m x "&amp;D196&amp;"m + "&amp;D197&amp;" x ("&amp;D198&amp;"m x "&amp;D199&amp;"m)"</f>
        <v>225m x 6m + 0 x (0m x 0m)</v>
      </c>
      <c r="E210" s="13">
        <f>D195*D196+D197*(D198*D199)</f>
        <v>1350</v>
      </c>
      <c r="F210" s="12" t="s">
        <v>2</v>
      </c>
    </row>
    <row r="211" spans="3:7" ht="46.8">
      <c r="C211" s="18" t="s">
        <v>462</v>
      </c>
      <c r="D211" s="12" t="str">
        <f>D210</f>
        <v>225m x 6m + 0 x (0m x 0m)</v>
      </c>
      <c r="E211" s="13">
        <f>E210</f>
        <v>1350</v>
      </c>
      <c r="F211" s="12" t="s">
        <v>2</v>
      </c>
    </row>
    <row r="212" spans="3:7">
      <c r="C212" s="265"/>
      <c r="D212" s="265"/>
      <c r="E212" s="265"/>
      <c r="F212" s="265"/>
    </row>
    <row r="213" spans="3:7">
      <c r="C213" s="266" t="s">
        <v>12</v>
      </c>
      <c r="D213" s="266"/>
      <c r="E213" s="266"/>
      <c r="F213" s="266"/>
    </row>
    <row r="214" spans="3:7" ht="78">
      <c r="C214" s="15" t="s">
        <v>550</v>
      </c>
      <c r="D214" s="176" t="str">
        <f>""&amp;D195&amp;"m x 2 + "&amp;D197&amp;" x ("&amp;D198&amp;" m x 2) - "&amp;D200&amp;" x "&amp;D202&amp;" m x 1 - "&amp;D201&amp;" x "&amp;D202&amp;" x 2"</f>
        <v>225m x 2 + 0 x (0 m x 2) - 0 x 0 m x 1 - 0 x 0 x 2</v>
      </c>
      <c r="E214" s="13">
        <f>D195*2+D197*D199-(D200*D202*1)-(D201*D202*2)</f>
        <v>450</v>
      </c>
      <c r="F214" s="12" t="s">
        <v>7</v>
      </c>
    </row>
    <row r="215" spans="3:7" ht="31.2">
      <c r="C215" s="18" t="s">
        <v>459</v>
      </c>
      <c r="D215" s="12" t="str">
        <f>""&amp;D196&amp;"m x 1 + "&amp;D197&amp;" x "&amp;D199&amp;"m"</f>
        <v>6m x 1 + 0 x 0m</v>
      </c>
      <c r="E215" s="13">
        <f>D196*1+D197*D199</f>
        <v>6</v>
      </c>
      <c r="F215" s="12" t="s">
        <v>7</v>
      </c>
    </row>
    <row r="216" spans="3:7" ht="78">
      <c r="C216" s="18" t="s">
        <v>552</v>
      </c>
      <c r="D216" s="8" t="str">
        <f>""&amp;D195&amp;"m x 2 + "&amp;D197&amp;" x ("&amp;D198&amp;" m x 2) - "&amp;D200&amp;" x "&amp;D202&amp;" m x 1 - "&amp;D201&amp;" x "&amp;D202&amp;" x 2"</f>
        <v>225m x 2 + 0 x (0 m x 2) - 0 x 0 m x 1 - 0 x 0 x 2</v>
      </c>
      <c r="E216" s="13">
        <f>D195*2+D197*D198*2-(D200*D202*1)-(D201*D202*2)</f>
        <v>450</v>
      </c>
      <c r="F216" s="12" t="s">
        <v>7</v>
      </c>
      <c r="G216" s="117"/>
    </row>
    <row r="217" spans="3:7">
      <c r="C217" s="19"/>
      <c r="D217" s="19"/>
      <c r="E217" s="20"/>
      <c r="F217" s="21"/>
    </row>
    <row r="218" spans="3:7">
      <c r="C218" s="266" t="s">
        <v>22</v>
      </c>
      <c r="D218" s="266"/>
      <c r="E218" s="266"/>
      <c r="F218" s="266"/>
    </row>
    <row r="219" spans="3:7" ht="31.2">
      <c r="C219" s="15" t="s">
        <v>26</v>
      </c>
      <c r="D219" s="12" t="str">
        <f>""&amp;D204&amp;" unidade"</f>
        <v>1 unidade</v>
      </c>
      <c r="E219" s="13">
        <f>D204</f>
        <v>1</v>
      </c>
      <c r="F219" s="12" t="s">
        <v>24</v>
      </c>
    </row>
    <row r="220" spans="3:7">
      <c r="C220" s="15" t="s">
        <v>27</v>
      </c>
      <c r="D220" s="12" t="str">
        <f>""&amp;D203&amp;" unidade"</f>
        <v>1 unidade</v>
      </c>
      <c r="E220" s="13">
        <f>D203</f>
        <v>1</v>
      </c>
      <c r="F220" s="12" t="s">
        <v>24</v>
      </c>
    </row>
    <row r="221" spans="3:7">
      <c r="C221" s="267"/>
      <c r="D221" s="267"/>
      <c r="E221" s="267"/>
      <c r="F221" s="267"/>
    </row>
    <row r="222" spans="3:7">
      <c r="C222" s="273" t="s">
        <v>693</v>
      </c>
      <c r="D222" s="273"/>
      <c r="E222" s="273"/>
      <c r="F222" s="273"/>
      <c r="G222" s="16">
        <v>8</v>
      </c>
    </row>
    <row r="223" spans="3:7">
      <c r="C223" s="269"/>
      <c r="D223" s="269"/>
      <c r="E223" s="269"/>
      <c r="F223" s="269"/>
    </row>
    <row r="224" spans="3:7">
      <c r="C224" s="272" t="s">
        <v>6</v>
      </c>
      <c r="D224" s="272"/>
      <c r="E224" s="272"/>
      <c r="F224" s="272"/>
    </row>
    <row r="225" spans="3:11">
      <c r="C225" s="14" t="s">
        <v>16</v>
      </c>
      <c r="D225" s="268">
        <v>460</v>
      </c>
      <c r="E225" s="268"/>
      <c r="F225" s="14" t="s">
        <v>7</v>
      </c>
    </row>
    <row r="226" spans="3:11">
      <c r="C226" s="14" t="s">
        <v>17</v>
      </c>
      <c r="D226" s="268">
        <v>6</v>
      </c>
      <c r="E226" s="268"/>
      <c r="F226" s="14" t="s">
        <v>7</v>
      </c>
    </row>
    <row r="227" spans="3:11">
      <c r="C227" s="14" t="s">
        <v>20</v>
      </c>
      <c r="D227" s="268">
        <v>1</v>
      </c>
      <c r="E227" s="268"/>
      <c r="F227" s="14" t="s">
        <v>8</v>
      </c>
    </row>
    <row r="228" spans="3:11">
      <c r="C228" s="14" t="s">
        <v>18</v>
      </c>
      <c r="D228" s="268">
        <v>3</v>
      </c>
      <c r="E228" s="268"/>
      <c r="F228" s="14" t="s">
        <v>7</v>
      </c>
    </row>
    <row r="229" spans="3:11">
      <c r="C229" s="14" t="s">
        <v>19</v>
      </c>
      <c r="D229" s="268">
        <v>6</v>
      </c>
      <c r="E229" s="268"/>
      <c r="F229" s="14" t="s">
        <v>7</v>
      </c>
    </row>
    <row r="230" spans="3:11">
      <c r="C230" s="14" t="s">
        <v>549</v>
      </c>
      <c r="D230" s="268">
        <v>0</v>
      </c>
      <c r="E230" s="268"/>
      <c r="F230" s="14" t="s">
        <v>8</v>
      </c>
    </row>
    <row r="231" spans="3:11">
      <c r="C231" s="14" t="s">
        <v>548</v>
      </c>
      <c r="D231" s="270">
        <v>0</v>
      </c>
      <c r="E231" s="271"/>
      <c r="F231" s="175"/>
    </row>
    <row r="232" spans="3:11">
      <c r="C232" s="14" t="s">
        <v>21</v>
      </c>
      <c r="D232" s="268">
        <v>0</v>
      </c>
      <c r="E232" s="268"/>
      <c r="F232" s="14" t="s">
        <v>7</v>
      </c>
    </row>
    <row r="233" spans="3:11" s="9" customFormat="1" ht="15.6">
      <c r="C233" s="14" t="s">
        <v>14</v>
      </c>
      <c r="D233" s="268">
        <v>1</v>
      </c>
      <c r="E233" s="268"/>
      <c r="F233" s="14" t="s">
        <v>8</v>
      </c>
      <c r="J233" s="10"/>
      <c r="K233" s="11"/>
    </row>
    <row r="234" spans="3:11" s="9" customFormat="1" ht="15.6">
      <c r="C234" s="14" t="s">
        <v>15</v>
      </c>
      <c r="D234" s="268">
        <v>2</v>
      </c>
      <c r="E234" s="268"/>
      <c r="F234" s="14" t="s">
        <v>8</v>
      </c>
      <c r="J234" s="10"/>
      <c r="K234" s="11"/>
    </row>
    <row r="235" spans="3:11">
      <c r="C235" s="269"/>
      <c r="D235" s="269"/>
      <c r="E235" s="269"/>
      <c r="F235" s="269"/>
    </row>
    <row r="236" spans="3:11">
      <c r="C236" s="266" t="s">
        <v>9</v>
      </c>
      <c r="D236" s="266"/>
      <c r="E236" s="266"/>
      <c r="F236" s="266"/>
    </row>
    <row r="237" spans="3:11" ht="46.8">
      <c r="C237" s="15" t="s">
        <v>460</v>
      </c>
      <c r="D237" s="12" t="str">
        <f>""&amp;D225&amp;"m x "&amp;D226&amp;"m + "&amp;D227&amp;" x ("&amp;D228&amp;" m x "&amp;D229&amp;" m)"</f>
        <v>460m x 6m + 1 x (3 m x 6 m)</v>
      </c>
      <c r="E237" s="17">
        <f>D225*D226+D227*(D228*D229)</f>
        <v>2778</v>
      </c>
      <c r="F237" s="12" t="s">
        <v>2</v>
      </c>
    </row>
    <row r="238" spans="3:11">
      <c r="C238" s="265"/>
      <c r="D238" s="265"/>
      <c r="E238" s="265"/>
      <c r="F238" s="265"/>
    </row>
    <row r="239" spans="3:11">
      <c r="C239" s="266" t="s">
        <v>10</v>
      </c>
      <c r="D239" s="266"/>
      <c r="E239" s="266"/>
      <c r="F239" s="266"/>
    </row>
    <row r="240" spans="3:11" ht="46.8">
      <c r="C240" s="18" t="s">
        <v>461</v>
      </c>
      <c r="D240" s="12" t="str">
        <f>""&amp;D225&amp;"m x "&amp;D226&amp;"m + "&amp;D227&amp;" x ("&amp;D228&amp;"m x "&amp;D229&amp;"m)"</f>
        <v>460m x 6m + 1 x (3m x 6m)</v>
      </c>
      <c r="E240" s="13">
        <f>D225*D226+D227*(D228*D229)</f>
        <v>2778</v>
      </c>
      <c r="F240" s="12" t="s">
        <v>2</v>
      </c>
    </row>
    <row r="241" spans="3:7" ht="46.8">
      <c r="C241" s="18" t="s">
        <v>462</v>
      </c>
      <c r="D241" s="12" t="str">
        <f>D240</f>
        <v>460m x 6m + 1 x (3m x 6m)</v>
      </c>
      <c r="E241" s="13">
        <f>E240</f>
        <v>2778</v>
      </c>
      <c r="F241" s="12" t="s">
        <v>2</v>
      </c>
    </row>
    <row r="242" spans="3:7">
      <c r="C242" s="265"/>
      <c r="D242" s="265"/>
      <c r="E242" s="265"/>
      <c r="F242" s="265"/>
    </row>
    <row r="243" spans="3:7">
      <c r="C243" s="266" t="s">
        <v>12</v>
      </c>
      <c r="D243" s="266"/>
      <c r="E243" s="266"/>
      <c r="F243" s="266"/>
    </row>
    <row r="244" spans="3:7" ht="78">
      <c r="C244" s="15" t="s">
        <v>550</v>
      </c>
      <c r="D244" s="176" t="str">
        <f>""&amp;D225&amp;"m x 2 + "&amp;D227&amp;" x ("&amp;D228&amp;" m x 2) - "&amp;D230&amp;" x "&amp;D232&amp;" m x 1 - "&amp;D231&amp;" x "&amp;D232&amp;" x 2"</f>
        <v>460m x 2 + 1 x (3 m x 2) - 0 x 0 m x 1 - 0 x 0 x 2</v>
      </c>
      <c r="E244" s="13">
        <f>D225*2+D227*D229-(D230*D232*1)-(D231*D232*2)</f>
        <v>926</v>
      </c>
      <c r="F244" s="12" t="s">
        <v>7</v>
      </c>
    </row>
    <row r="245" spans="3:7" ht="31.2">
      <c r="C245" s="18" t="s">
        <v>459</v>
      </c>
      <c r="D245" s="12" t="str">
        <f>""&amp;D226&amp;"m x 2 + "&amp;D227&amp;" x "&amp;D229&amp;"m"</f>
        <v>6m x 2 + 1 x 6m</v>
      </c>
      <c r="E245" s="13">
        <f>D226*2+D227*D229</f>
        <v>18</v>
      </c>
      <c r="F245" s="12" t="s">
        <v>7</v>
      </c>
    </row>
    <row r="246" spans="3:7" ht="78">
      <c r="C246" s="18" t="s">
        <v>552</v>
      </c>
      <c r="D246" s="8" t="str">
        <f>""&amp;D225&amp;"m x 2 + "&amp;D227&amp;" x ("&amp;D228&amp;" m x 2) - "&amp;D230&amp;" x "&amp;D232&amp;" m x 1 - "&amp;D231&amp;" x "&amp;D232&amp;" x 2"</f>
        <v>460m x 2 + 1 x (3 m x 2) - 0 x 0 m x 1 - 0 x 0 x 2</v>
      </c>
      <c r="E246" s="13">
        <f>D225*2+D227*D228*2-(D230*D232*1)-(D231*D232*2)</f>
        <v>926</v>
      </c>
      <c r="F246" s="12" t="s">
        <v>7</v>
      </c>
      <c r="G246" s="117"/>
    </row>
    <row r="247" spans="3:7">
      <c r="C247" s="274"/>
      <c r="D247" s="275"/>
      <c r="E247" s="275"/>
      <c r="F247" s="276"/>
    </row>
    <row r="248" spans="3:7">
      <c r="C248" s="266" t="s">
        <v>22</v>
      </c>
      <c r="D248" s="266"/>
      <c r="E248" s="266"/>
      <c r="F248" s="266"/>
    </row>
    <row r="249" spans="3:7" ht="31.2">
      <c r="C249" s="15" t="s">
        <v>26</v>
      </c>
      <c r="D249" s="12" t="str">
        <f>""&amp;D234&amp;" unidade"</f>
        <v>2 unidade</v>
      </c>
      <c r="E249" s="13">
        <f>D234</f>
        <v>2</v>
      </c>
      <c r="F249" s="12" t="s">
        <v>24</v>
      </c>
    </row>
    <row r="250" spans="3:7">
      <c r="C250" s="15" t="s">
        <v>27</v>
      </c>
      <c r="D250" s="12" t="str">
        <f>""&amp;D233&amp;" unidade"</f>
        <v>1 unidade</v>
      </c>
      <c r="E250" s="13">
        <f>D233</f>
        <v>1</v>
      </c>
      <c r="F250" s="12" t="s">
        <v>24</v>
      </c>
    </row>
    <row r="251" spans="3:7">
      <c r="C251" s="267"/>
      <c r="D251" s="267"/>
      <c r="E251" s="267"/>
      <c r="F251" s="267"/>
    </row>
    <row r="252" spans="3:7">
      <c r="C252" s="273" t="s">
        <v>694</v>
      </c>
      <c r="D252" s="273"/>
      <c r="E252" s="273"/>
      <c r="F252" s="273"/>
      <c r="G252" s="16">
        <v>9</v>
      </c>
    </row>
    <row r="253" spans="3:7">
      <c r="C253" s="269"/>
      <c r="D253" s="269"/>
      <c r="E253" s="269"/>
      <c r="F253" s="269"/>
    </row>
    <row r="254" spans="3:7">
      <c r="C254" s="272" t="s">
        <v>6</v>
      </c>
      <c r="D254" s="272"/>
      <c r="E254" s="272"/>
      <c r="F254" s="272"/>
    </row>
    <row r="255" spans="3:7">
      <c r="C255" s="14" t="s">
        <v>16</v>
      </c>
      <c r="D255" s="268">
        <v>173</v>
      </c>
      <c r="E255" s="268"/>
      <c r="F255" s="14" t="s">
        <v>7</v>
      </c>
    </row>
    <row r="256" spans="3:7">
      <c r="C256" s="14" t="s">
        <v>17</v>
      </c>
      <c r="D256" s="268">
        <v>6</v>
      </c>
      <c r="E256" s="268"/>
      <c r="F256" s="14" t="s">
        <v>7</v>
      </c>
    </row>
    <row r="257" spans="3:11">
      <c r="C257" s="14" t="s">
        <v>20</v>
      </c>
      <c r="D257" s="268">
        <v>0</v>
      </c>
      <c r="E257" s="268"/>
      <c r="F257" s="14" t="s">
        <v>8</v>
      </c>
    </row>
    <row r="258" spans="3:11">
      <c r="C258" s="14" t="s">
        <v>18</v>
      </c>
      <c r="D258" s="268">
        <v>0</v>
      </c>
      <c r="E258" s="268"/>
      <c r="F258" s="14" t="s">
        <v>7</v>
      </c>
    </row>
    <row r="259" spans="3:11">
      <c r="C259" s="14" t="s">
        <v>19</v>
      </c>
      <c r="D259" s="268">
        <v>0</v>
      </c>
      <c r="E259" s="268"/>
      <c r="F259" s="14" t="s">
        <v>7</v>
      </c>
    </row>
    <row r="260" spans="3:11">
      <c r="C260" s="14" t="s">
        <v>549</v>
      </c>
      <c r="D260" s="268">
        <v>0</v>
      </c>
      <c r="E260" s="268"/>
      <c r="F260" s="14" t="s">
        <v>8</v>
      </c>
    </row>
    <row r="261" spans="3:11">
      <c r="C261" s="14" t="s">
        <v>548</v>
      </c>
      <c r="D261" s="270">
        <v>0</v>
      </c>
      <c r="E261" s="271"/>
      <c r="F261" s="175"/>
    </row>
    <row r="262" spans="3:11">
      <c r="C262" s="14" t="s">
        <v>21</v>
      </c>
      <c r="D262" s="268">
        <v>0</v>
      </c>
      <c r="E262" s="268"/>
      <c r="F262" s="14" t="s">
        <v>7</v>
      </c>
    </row>
    <row r="263" spans="3:11" s="9" customFormat="1" ht="15.6">
      <c r="C263" s="14" t="s">
        <v>14</v>
      </c>
      <c r="D263" s="268">
        <v>1</v>
      </c>
      <c r="E263" s="268"/>
      <c r="F263" s="14" t="s">
        <v>8</v>
      </c>
      <c r="J263" s="10"/>
      <c r="K263" s="11"/>
    </row>
    <row r="264" spans="3:11" s="9" customFormat="1" ht="15.6">
      <c r="C264" s="14" t="s">
        <v>15</v>
      </c>
      <c r="D264" s="268">
        <v>1</v>
      </c>
      <c r="E264" s="268"/>
      <c r="F264" s="14" t="s">
        <v>8</v>
      </c>
      <c r="J264" s="10"/>
      <c r="K264" s="11"/>
    </row>
    <row r="265" spans="3:11">
      <c r="C265" s="269"/>
      <c r="D265" s="269"/>
      <c r="E265" s="269"/>
      <c r="F265" s="269"/>
    </row>
    <row r="266" spans="3:11">
      <c r="C266" s="266" t="s">
        <v>9</v>
      </c>
      <c r="D266" s="266"/>
      <c r="E266" s="266"/>
      <c r="F266" s="266"/>
    </row>
    <row r="267" spans="3:11" ht="46.8">
      <c r="C267" s="15" t="s">
        <v>460</v>
      </c>
      <c r="D267" s="12" t="str">
        <f>""&amp;D255&amp;"m x "&amp;D256&amp;"m + "&amp;D257&amp;" x ("&amp;D258&amp;" m x "&amp;D259&amp;" m)"</f>
        <v>173m x 6m + 0 x (0 m x 0 m)</v>
      </c>
      <c r="E267" s="17">
        <f>D255*D256+D257*(D258*D259)</f>
        <v>1038</v>
      </c>
      <c r="F267" s="12" t="s">
        <v>2</v>
      </c>
    </row>
    <row r="268" spans="3:11">
      <c r="C268" s="265"/>
      <c r="D268" s="265"/>
      <c r="E268" s="265"/>
      <c r="F268" s="265"/>
    </row>
    <row r="269" spans="3:11">
      <c r="C269" s="266" t="s">
        <v>10</v>
      </c>
      <c r="D269" s="266"/>
      <c r="E269" s="266"/>
      <c r="F269" s="266"/>
    </row>
    <row r="270" spans="3:11" ht="46.8">
      <c r="C270" s="18" t="s">
        <v>461</v>
      </c>
      <c r="D270" s="12" t="str">
        <f>""&amp;D255&amp;"m x "&amp;D256&amp;"m + "&amp;D257&amp;" x ("&amp;D258&amp;"m x "&amp;D259&amp;"m)"</f>
        <v>173m x 6m + 0 x (0m x 0m)</v>
      </c>
      <c r="E270" s="13">
        <f>D255*D256+D257*(D258*D259)</f>
        <v>1038</v>
      </c>
      <c r="F270" s="12" t="s">
        <v>2</v>
      </c>
    </row>
    <row r="271" spans="3:11" ht="46.8">
      <c r="C271" s="18" t="s">
        <v>462</v>
      </c>
      <c r="D271" s="12" t="str">
        <f>D270</f>
        <v>173m x 6m + 0 x (0m x 0m)</v>
      </c>
      <c r="E271" s="13">
        <f>E270</f>
        <v>1038</v>
      </c>
      <c r="F271" s="12" t="s">
        <v>2</v>
      </c>
    </row>
    <row r="272" spans="3:11">
      <c r="C272" s="265"/>
      <c r="D272" s="265"/>
      <c r="E272" s="265"/>
      <c r="F272" s="265"/>
    </row>
    <row r="273" spans="3:7">
      <c r="C273" s="266" t="s">
        <v>12</v>
      </c>
      <c r="D273" s="266"/>
      <c r="E273" s="266"/>
      <c r="F273" s="266"/>
    </row>
    <row r="274" spans="3:7" ht="78">
      <c r="C274" s="15" t="s">
        <v>550</v>
      </c>
      <c r="D274" s="176" t="str">
        <f>""&amp;D255&amp;"m x 2 + "&amp;D257&amp;" x ("&amp;D258&amp;" m x 2) - "&amp;D260&amp;" x "&amp;D262&amp;" m x 1 - "&amp;D261&amp;" x "&amp;D262&amp;" x 2"</f>
        <v>173m x 2 + 0 x (0 m x 2) - 0 x 0 m x 1 - 0 x 0 x 2</v>
      </c>
      <c r="E274" s="13">
        <f>D255*2+D257*D259-(D260*D262*1)-(D261*D262*2)</f>
        <v>346</v>
      </c>
      <c r="F274" s="12" t="s">
        <v>7</v>
      </c>
    </row>
    <row r="275" spans="3:7" ht="31.2">
      <c r="C275" s="18" t="s">
        <v>459</v>
      </c>
      <c r="D275" s="12" t="str">
        <f>""&amp;D256&amp;"m x 1 + "&amp;D257&amp;" x "&amp;D259&amp;"m"</f>
        <v>6m x 1 + 0 x 0m</v>
      </c>
      <c r="E275" s="13">
        <f>D256*1+D257*D259</f>
        <v>6</v>
      </c>
      <c r="F275" s="12" t="s">
        <v>7</v>
      </c>
    </row>
    <row r="276" spans="3:7" ht="78">
      <c r="C276" s="18" t="s">
        <v>552</v>
      </c>
      <c r="D276" s="8" t="str">
        <f>""&amp;D255&amp;"m x 2 + "&amp;D257&amp;" x ("&amp;D258&amp;" m x 2) - "&amp;D260&amp;" x "&amp;D262&amp;" m x 1 - "&amp;D261&amp;" x "&amp;D262&amp;" x 2"</f>
        <v>173m x 2 + 0 x (0 m x 2) - 0 x 0 m x 1 - 0 x 0 x 2</v>
      </c>
      <c r="E276" s="13">
        <f>D255*2+D257*D258*2-(D260*D262*1)-(D261*D262*2)</f>
        <v>346</v>
      </c>
      <c r="F276" s="12" t="s">
        <v>7</v>
      </c>
      <c r="G276" s="117"/>
    </row>
    <row r="277" spans="3:7">
      <c r="C277" s="19"/>
      <c r="D277" s="19"/>
      <c r="E277" s="20"/>
      <c r="F277" s="21"/>
    </row>
    <row r="278" spans="3:7">
      <c r="C278" s="266" t="s">
        <v>22</v>
      </c>
      <c r="D278" s="266"/>
      <c r="E278" s="266"/>
      <c r="F278" s="266"/>
    </row>
    <row r="279" spans="3:7" ht="31.2">
      <c r="C279" s="15" t="s">
        <v>26</v>
      </c>
      <c r="D279" s="12" t="str">
        <f>""&amp;D264&amp;" unidade"</f>
        <v>1 unidade</v>
      </c>
      <c r="E279" s="13">
        <f>D264</f>
        <v>1</v>
      </c>
      <c r="F279" s="12" t="s">
        <v>24</v>
      </c>
    </row>
    <row r="280" spans="3:7">
      <c r="C280" s="15" t="s">
        <v>27</v>
      </c>
      <c r="D280" s="12" t="str">
        <f>""&amp;D263&amp;" unidade"</f>
        <v>1 unidade</v>
      </c>
      <c r="E280" s="13">
        <f>D263</f>
        <v>1</v>
      </c>
      <c r="F280" s="12" t="s">
        <v>24</v>
      </c>
    </row>
    <row r="281" spans="3:7">
      <c r="C281" s="267"/>
      <c r="D281" s="267"/>
      <c r="E281" s="267"/>
      <c r="F281" s="267"/>
    </row>
    <row r="282" spans="3:7">
      <c r="C282" s="273" t="s">
        <v>705</v>
      </c>
      <c r="D282" s="273"/>
      <c r="E282" s="273"/>
      <c r="F282" s="273"/>
      <c r="G282" s="16">
        <v>10</v>
      </c>
    </row>
    <row r="283" spans="3:7">
      <c r="C283" s="269"/>
      <c r="D283" s="269"/>
      <c r="E283" s="269"/>
      <c r="F283" s="269"/>
    </row>
    <row r="284" spans="3:7">
      <c r="C284" s="272" t="s">
        <v>6</v>
      </c>
      <c r="D284" s="272"/>
      <c r="E284" s="272"/>
      <c r="F284" s="272"/>
    </row>
    <row r="285" spans="3:7">
      <c r="C285" s="14" t="s">
        <v>16</v>
      </c>
      <c r="D285" s="268">
        <v>143</v>
      </c>
      <c r="E285" s="268"/>
      <c r="F285" s="14" t="s">
        <v>7</v>
      </c>
    </row>
    <row r="286" spans="3:7">
      <c r="C286" s="14" t="s">
        <v>17</v>
      </c>
      <c r="D286" s="268">
        <v>6</v>
      </c>
      <c r="E286" s="268"/>
      <c r="F286" s="14" t="s">
        <v>7</v>
      </c>
    </row>
    <row r="287" spans="3:7">
      <c r="C287" s="14" t="s">
        <v>20</v>
      </c>
      <c r="D287" s="268">
        <v>0</v>
      </c>
      <c r="E287" s="268"/>
      <c r="F287" s="14" t="s">
        <v>8</v>
      </c>
    </row>
    <row r="288" spans="3:7">
      <c r="C288" s="14" t="s">
        <v>18</v>
      </c>
      <c r="D288" s="268">
        <v>0</v>
      </c>
      <c r="E288" s="268"/>
      <c r="F288" s="14" t="s">
        <v>7</v>
      </c>
    </row>
    <row r="289" spans="3:11">
      <c r="C289" s="14" t="s">
        <v>19</v>
      </c>
      <c r="D289" s="268">
        <v>0</v>
      </c>
      <c r="E289" s="268"/>
      <c r="F289" s="14" t="s">
        <v>7</v>
      </c>
    </row>
    <row r="290" spans="3:11">
      <c r="C290" s="14" t="s">
        <v>549</v>
      </c>
      <c r="D290" s="268">
        <v>0</v>
      </c>
      <c r="E290" s="268"/>
      <c r="F290" s="14" t="s">
        <v>8</v>
      </c>
    </row>
    <row r="291" spans="3:11">
      <c r="C291" s="14" t="s">
        <v>548</v>
      </c>
      <c r="D291" s="270">
        <v>0</v>
      </c>
      <c r="E291" s="271"/>
      <c r="F291" s="175"/>
    </row>
    <row r="292" spans="3:11">
      <c r="C292" s="14" t="s">
        <v>21</v>
      </c>
      <c r="D292" s="268">
        <v>0</v>
      </c>
      <c r="E292" s="268"/>
      <c r="F292" s="14" t="s">
        <v>7</v>
      </c>
    </row>
    <row r="293" spans="3:11" s="9" customFormat="1" ht="15.6">
      <c r="C293" s="14" t="s">
        <v>14</v>
      </c>
      <c r="D293" s="268">
        <v>1</v>
      </c>
      <c r="E293" s="268"/>
      <c r="F293" s="14" t="s">
        <v>8</v>
      </c>
      <c r="J293" s="10"/>
      <c r="K293" s="11"/>
    </row>
    <row r="294" spans="3:11" s="9" customFormat="1" ht="15.6">
      <c r="C294" s="14" t="s">
        <v>15</v>
      </c>
      <c r="D294" s="268">
        <v>1</v>
      </c>
      <c r="E294" s="268"/>
      <c r="F294" s="14" t="s">
        <v>8</v>
      </c>
      <c r="J294" s="10"/>
      <c r="K294" s="11"/>
    </row>
    <row r="295" spans="3:11">
      <c r="C295" s="269"/>
      <c r="D295" s="269"/>
      <c r="E295" s="269"/>
      <c r="F295" s="269"/>
    </row>
    <row r="296" spans="3:11">
      <c r="C296" s="266" t="s">
        <v>9</v>
      </c>
      <c r="D296" s="266"/>
      <c r="E296" s="266"/>
      <c r="F296" s="266"/>
    </row>
    <row r="297" spans="3:11" ht="46.8">
      <c r="C297" s="15" t="s">
        <v>460</v>
      </c>
      <c r="D297" s="12" t="str">
        <f>""&amp;D285&amp;"m x "&amp;D286&amp;"m + "&amp;D287&amp;" x ("&amp;D288&amp;" m x "&amp;D289&amp;" m)"</f>
        <v>143m x 6m + 0 x (0 m x 0 m)</v>
      </c>
      <c r="E297" s="17">
        <f>D285*D286+D287*(D288*D289)</f>
        <v>858</v>
      </c>
      <c r="F297" s="12" t="s">
        <v>2</v>
      </c>
    </row>
    <row r="298" spans="3:11">
      <c r="C298" s="265"/>
      <c r="D298" s="265"/>
      <c r="E298" s="265"/>
      <c r="F298" s="265"/>
    </row>
    <row r="299" spans="3:11">
      <c r="C299" s="266" t="s">
        <v>10</v>
      </c>
      <c r="D299" s="266"/>
      <c r="E299" s="266"/>
      <c r="F299" s="266"/>
    </row>
    <row r="300" spans="3:11" ht="46.8">
      <c r="C300" s="18" t="s">
        <v>461</v>
      </c>
      <c r="D300" s="12" t="str">
        <f>""&amp;D285&amp;"m x "&amp;D286&amp;"m + "&amp;D287&amp;" x ("&amp;D288&amp;"m x "&amp;D289&amp;"m)"</f>
        <v>143m x 6m + 0 x (0m x 0m)</v>
      </c>
      <c r="E300" s="13">
        <f>D285*D286+D287*(D288*D289)</f>
        <v>858</v>
      </c>
      <c r="F300" s="12" t="s">
        <v>2</v>
      </c>
    </row>
    <row r="301" spans="3:11" ht="46.8">
      <c r="C301" s="18" t="s">
        <v>462</v>
      </c>
      <c r="D301" s="12" t="str">
        <f>D300</f>
        <v>143m x 6m + 0 x (0m x 0m)</v>
      </c>
      <c r="E301" s="13">
        <f>E300</f>
        <v>858</v>
      </c>
      <c r="F301" s="12" t="s">
        <v>2</v>
      </c>
    </row>
    <row r="302" spans="3:11">
      <c r="C302" s="265"/>
      <c r="D302" s="265"/>
      <c r="E302" s="265"/>
      <c r="F302" s="265"/>
    </row>
    <row r="303" spans="3:11">
      <c r="C303" s="266" t="s">
        <v>12</v>
      </c>
      <c r="D303" s="266"/>
      <c r="E303" s="266"/>
      <c r="F303" s="266"/>
    </row>
    <row r="304" spans="3:11" ht="78">
      <c r="C304" s="15" t="s">
        <v>550</v>
      </c>
      <c r="D304" s="176" t="str">
        <f>""&amp;D285&amp;"m x 2 + "&amp;D287&amp;" x ("&amp;D288&amp;" m x 2) - "&amp;D290&amp;" x "&amp;D292&amp;" m x 1 - "&amp;D291&amp;" x "&amp;D292&amp;" x 2"</f>
        <v>143m x 2 + 0 x (0 m x 2) - 0 x 0 m x 1 - 0 x 0 x 2</v>
      </c>
      <c r="E304" s="13">
        <f>D285*2+D287*D289-(D290*D292*1)-(D291*D292*2)</f>
        <v>286</v>
      </c>
      <c r="F304" s="12" t="s">
        <v>7</v>
      </c>
    </row>
    <row r="305" spans="3:7" ht="31.2">
      <c r="C305" s="18" t="s">
        <v>459</v>
      </c>
      <c r="D305" s="12" t="str">
        <f>""&amp;D286&amp;"m x 1 + "&amp;D287&amp;" x "&amp;D289&amp;"m"</f>
        <v>6m x 1 + 0 x 0m</v>
      </c>
      <c r="E305" s="13">
        <f>D286*1+D287*D289</f>
        <v>6</v>
      </c>
      <c r="F305" s="12" t="s">
        <v>7</v>
      </c>
    </row>
    <row r="306" spans="3:7" ht="78">
      <c r="C306" s="18" t="s">
        <v>552</v>
      </c>
      <c r="D306" s="8" t="str">
        <f>""&amp;D285&amp;"m x 2 + "&amp;D287&amp;" x ("&amp;D288&amp;" m x 2) - "&amp;D290&amp;" x "&amp;D292&amp;" m x 1 - "&amp;D291&amp;" x "&amp;D292&amp;" x 2"</f>
        <v>143m x 2 + 0 x (0 m x 2) - 0 x 0 m x 1 - 0 x 0 x 2</v>
      </c>
      <c r="E306" s="13">
        <f>D285*2+D287*D288*2-(D290*D292*1)-(D291*D292*2)</f>
        <v>286</v>
      </c>
      <c r="F306" s="12" t="s">
        <v>7</v>
      </c>
      <c r="G306" s="117"/>
    </row>
    <row r="307" spans="3:7">
      <c r="C307" s="19"/>
      <c r="D307" s="19"/>
      <c r="E307" s="20"/>
      <c r="F307" s="21"/>
    </row>
    <row r="308" spans="3:7">
      <c r="C308" s="266" t="s">
        <v>22</v>
      </c>
      <c r="D308" s="266"/>
      <c r="E308" s="266"/>
      <c r="F308" s="266"/>
    </row>
    <row r="309" spans="3:7" ht="31.2">
      <c r="C309" s="15" t="s">
        <v>26</v>
      </c>
      <c r="D309" s="12" t="str">
        <f>""&amp;D294&amp;" unidade"</f>
        <v>1 unidade</v>
      </c>
      <c r="E309" s="13">
        <f>D294</f>
        <v>1</v>
      </c>
      <c r="F309" s="12" t="s">
        <v>24</v>
      </c>
    </row>
    <row r="310" spans="3:7">
      <c r="C310" s="15" t="s">
        <v>27</v>
      </c>
      <c r="D310" s="12" t="str">
        <f>""&amp;D293&amp;" unidade"</f>
        <v>1 unidade</v>
      </c>
      <c r="E310" s="13">
        <f>D293</f>
        <v>1</v>
      </c>
      <c r="F310" s="12" t="s">
        <v>24</v>
      </c>
    </row>
    <row r="311" spans="3:7">
      <c r="C311" s="267"/>
      <c r="D311" s="267"/>
      <c r="E311" s="267"/>
      <c r="F311" s="267"/>
    </row>
    <row r="312" spans="3:7">
      <c r="C312" s="273" t="s">
        <v>695</v>
      </c>
      <c r="D312" s="273"/>
      <c r="E312" s="273"/>
      <c r="F312" s="273"/>
      <c r="G312" s="16">
        <v>11</v>
      </c>
    </row>
    <row r="313" spans="3:7">
      <c r="C313" s="269"/>
      <c r="D313" s="269"/>
      <c r="E313" s="269"/>
      <c r="F313" s="269"/>
    </row>
    <row r="314" spans="3:7">
      <c r="C314" s="272" t="s">
        <v>6</v>
      </c>
      <c r="D314" s="272"/>
      <c r="E314" s="272"/>
      <c r="F314" s="272"/>
    </row>
    <row r="315" spans="3:7">
      <c r="C315" s="14" t="s">
        <v>16</v>
      </c>
      <c r="D315" s="268">
        <v>67</v>
      </c>
      <c r="E315" s="268"/>
      <c r="F315" s="14" t="s">
        <v>7</v>
      </c>
    </row>
    <row r="316" spans="3:7">
      <c r="C316" s="14" t="s">
        <v>17</v>
      </c>
      <c r="D316" s="268">
        <v>6</v>
      </c>
      <c r="E316" s="268"/>
      <c r="F316" s="14" t="s">
        <v>7</v>
      </c>
    </row>
    <row r="317" spans="3:7">
      <c r="C317" s="14" t="s">
        <v>20</v>
      </c>
      <c r="D317" s="268">
        <v>0</v>
      </c>
      <c r="E317" s="268"/>
      <c r="F317" s="14" t="s">
        <v>8</v>
      </c>
    </row>
    <row r="318" spans="3:7">
      <c r="C318" s="14" t="s">
        <v>18</v>
      </c>
      <c r="D318" s="268">
        <v>0</v>
      </c>
      <c r="E318" s="268"/>
      <c r="F318" s="14" t="s">
        <v>7</v>
      </c>
    </row>
    <row r="319" spans="3:7">
      <c r="C319" s="14" t="s">
        <v>19</v>
      </c>
      <c r="D319" s="268">
        <v>0</v>
      </c>
      <c r="E319" s="268"/>
      <c r="F319" s="14" t="s">
        <v>7</v>
      </c>
    </row>
    <row r="320" spans="3:7">
      <c r="C320" s="14" t="s">
        <v>549</v>
      </c>
      <c r="D320" s="268">
        <v>0</v>
      </c>
      <c r="E320" s="268"/>
      <c r="F320" s="14" t="s">
        <v>8</v>
      </c>
    </row>
    <row r="321" spans="3:11">
      <c r="C321" s="14" t="s">
        <v>548</v>
      </c>
      <c r="D321" s="270">
        <v>0</v>
      </c>
      <c r="E321" s="271"/>
      <c r="F321" s="175"/>
    </row>
    <row r="322" spans="3:11">
      <c r="C322" s="14" t="s">
        <v>21</v>
      </c>
      <c r="D322" s="268">
        <v>0</v>
      </c>
      <c r="E322" s="268"/>
      <c r="F322" s="14" t="s">
        <v>7</v>
      </c>
    </row>
    <row r="323" spans="3:11" s="9" customFormat="1" ht="15.6">
      <c r="C323" s="14" t="s">
        <v>14</v>
      </c>
      <c r="D323" s="268">
        <v>2</v>
      </c>
      <c r="E323" s="268"/>
      <c r="F323" s="14" t="s">
        <v>8</v>
      </c>
      <c r="J323" s="10"/>
      <c r="K323" s="11"/>
    </row>
    <row r="324" spans="3:11" s="9" customFormat="1" ht="15.6">
      <c r="C324" s="14" t="s">
        <v>15</v>
      </c>
      <c r="D324" s="268">
        <v>2</v>
      </c>
      <c r="E324" s="268"/>
      <c r="F324" s="14" t="s">
        <v>8</v>
      </c>
      <c r="J324" s="10"/>
      <c r="K324" s="11"/>
    </row>
    <row r="325" spans="3:11">
      <c r="C325" s="269"/>
      <c r="D325" s="269"/>
      <c r="E325" s="269"/>
      <c r="F325" s="269"/>
    </row>
    <row r="326" spans="3:11">
      <c r="C326" s="266" t="s">
        <v>9</v>
      </c>
      <c r="D326" s="266"/>
      <c r="E326" s="266"/>
      <c r="F326" s="266"/>
    </row>
    <row r="327" spans="3:11" ht="46.8">
      <c r="C327" s="15" t="s">
        <v>460</v>
      </c>
      <c r="D327" s="12" t="str">
        <f>""&amp;D315&amp;"m x "&amp;D316&amp;"m + "&amp;D317&amp;" x ("&amp;D318&amp;" m x "&amp;D319&amp;" m)"</f>
        <v>67m x 6m + 0 x (0 m x 0 m)</v>
      </c>
      <c r="E327" s="17">
        <f>D315*D316+D317*(D318*D319)</f>
        <v>402</v>
      </c>
      <c r="F327" s="12" t="s">
        <v>2</v>
      </c>
    </row>
    <row r="328" spans="3:11">
      <c r="C328" s="265"/>
      <c r="D328" s="265"/>
      <c r="E328" s="265"/>
      <c r="F328" s="265"/>
    </row>
    <row r="329" spans="3:11">
      <c r="C329" s="266" t="s">
        <v>10</v>
      </c>
      <c r="D329" s="266"/>
      <c r="E329" s="266"/>
      <c r="F329" s="266"/>
    </row>
    <row r="330" spans="3:11" ht="46.8">
      <c r="C330" s="18" t="s">
        <v>461</v>
      </c>
      <c r="D330" s="12" t="str">
        <f>""&amp;D315&amp;"m x "&amp;D316&amp;"m + "&amp;D317&amp;" x ("&amp;D318&amp;"m x "&amp;D319&amp;"m)"</f>
        <v>67m x 6m + 0 x (0m x 0m)</v>
      </c>
      <c r="E330" s="13">
        <f>D315*D316+D317*(D318*D319)</f>
        <v>402</v>
      </c>
      <c r="F330" s="12" t="s">
        <v>2</v>
      </c>
    </row>
    <row r="331" spans="3:11" ht="46.8">
      <c r="C331" s="18" t="s">
        <v>462</v>
      </c>
      <c r="D331" s="12" t="str">
        <f>D330</f>
        <v>67m x 6m + 0 x (0m x 0m)</v>
      </c>
      <c r="E331" s="13">
        <f>E330</f>
        <v>402</v>
      </c>
      <c r="F331" s="12" t="s">
        <v>2</v>
      </c>
    </row>
    <row r="332" spans="3:11">
      <c r="C332" s="265"/>
      <c r="D332" s="265"/>
      <c r="E332" s="265"/>
      <c r="F332" s="265"/>
    </row>
    <row r="333" spans="3:11">
      <c r="C333" s="266" t="s">
        <v>12</v>
      </c>
      <c r="D333" s="266"/>
      <c r="E333" s="266"/>
      <c r="F333" s="266"/>
    </row>
    <row r="334" spans="3:11" ht="78">
      <c r="C334" s="15" t="s">
        <v>550</v>
      </c>
      <c r="D334" s="176" t="str">
        <f>""&amp;D315&amp;"m x 2 + "&amp;D317&amp;" x ("&amp;D318&amp;" m x 2) - "&amp;D320&amp;" x "&amp;D322&amp;" m x 1 - "&amp;D321&amp;" x "&amp;D322&amp;" x 2"</f>
        <v>67m x 2 + 0 x (0 m x 2) - 0 x 0 m x 1 - 0 x 0 x 2</v>
      </c>
      <c r="E334" s="13">
        <f>D315*2+D317*D319-(D320*D322*1)-(D321*D322*2)</f>
        <v>134</v>
      </c>
      <c r="F334" s="12" t="s">
        <v>7</v>
      </c>
    </row>
    <row r="335" spans="3:11" ht="31.2">
      <c r="C335" s="18" t="s">
        <v>459</v>
      </c>
      <c r="D335" s="12" t="str">
        <f>""&amp;D316&amp;"m x 0 + "&amp;D317&amp;" x "&amp;D319&amp;"m"</f>
        <v>6m x 0 + 0 x 0m</v>
      </c>
      <c r="E335" s="13">
        <f>D316*0+D317*D319</f>
        <v>0</v>
      </c>
      <c r="F335" s="12" t="s">
        <v>7</v>
      </c>
    </row>
    <row r="336" spans="3:11" ht="78">
      <c r="C336" s="18" t="s">
        <v>552</v>
      </c>
      <c r="D336" s="8" t="str">
        <f>""&amp;D315&amp;"m x 2 + "&amp;D317&amp;" x ("&amp;D318&amp;" m x 2) - "&amp;D320&amp;" x "&amp;D322&amp;" m x 1 - "&amp;D321&amp;" x "&amp;D322&amp;" x 2"</f>
        <v>67m x 2 + 0 x (0 m x 2) - 0 x 0 m x 1 - 0 x 0 x 2</v>
      </c>
      <c r="E336" s="13">
        <f>D315*2+D317*D318*2-(D320*D322*1)-(D321*D322*2)</f>
        <v>134</v>
      </c>
      <c r="F336" s="12" t="s">
        <v>7</v>
      </c>
      <c r="G336" s="117"/>
    </row>
    <row r="337" spans="3:6">
      <c r="C337" s="19"/>
      <c r="D337" s="19"/>
      <c r="E337" s="20"/>
      <c r="F337" s="21"/>
    </row>
    <row r="338" spans="3:6">
      <c r="C338" s="266" t="s">
        <v>22</v>
      </c>
      <c r="D338" s="266"/>
      <c r="E338" s="266"/>
      <c r="F338" s="266"/>
    </row>
    <row r="339" spans="3:6" ht="31.2">
      <c r="C339" s="15" t="s">
        <v>26</v>
      </c>
      <c r="D339" s="12" t="str">
        <f>""&amp;D324&amp;" unidade"</f>
        <v>2 unidade</v>
      </c>
      <c r="E339" s="13">
        <f>D324</f>
        <v>2</v>
      </c>
      <c r="F339" s="12" t="s">
        <v>24</v>
      </c>
    </row>
    <row r="340" spans="3:6">
      <c r="C340" s="15" t="s">
        <v>27</v>
      </c>
      <c r="D340" s="12" t="str">
        <f>""&amp;D323&amp;" unidade"</f>
        <v>2 unidade</v>
      </c>
      <c r="E340" s="13">
        <f>D323</f>
        <v>2</v>
      </c>
      <c r="F340" s="12" t="s">
        <v>24</v>
      </c>
    </row>
    <row r="341" spans="3:6">
      <c r="C341" s="267"/>
      <c r="D341" s="267"/>
      <c r="E341" s="267"/>
      <c r="F341" s="267"/>
    </row>
  </sheetData>
  <mergeCells count="240">
    <mergeCell ref="D49:E49"/>
    <mergeCell ref="D50:E50"/>
    <mergeCell ref="C88:F88"/>
    <mergeCell ref="C89:F89"/>
    <mergeCell ref="D54:E54"/>
    <mergeCell ref="C56:F56"/>
    <mergeCell ref="C59:F59"/>
    <mergeCell ref="C63:F63"/>
    <mergeCell ref="C68:F68"/>
    <mergeCell ref="D77:E77"/>
    <mergeCell ref="D79:E79"/>
    <mergeCell ref="D83:E83"/>
    <mergeCell ref="D84:E84"/>
    <mergeCell ref="C85:F85"/>
    <mergeCell ref="D53:E53"/>
    <mergeCell ref="C55:F55"/>
    <mergeCell ref="C58:F58"/>
    <mergeCell ref="C25:F25"/>
    <mergeCell ref="C26:F26"/>
    <mergeCell ref="C28:F28"/>
    <mergeCell ref="C38:F38"/>
    <mergeCell ref="C29:F29"/>
    <mergeCell ref="C32:F32"/>
    <mergeCell ref="C33:F33"/>
    <mergeCell ref="C42:F42"/>
    <mergeCell ref="D48:E48"/>
    <mergeCell ref="C44:F44"/>
    <mergeCell ref="D45:E45"/>
    <mergeCell ref="D46:E46"/>
    <mergeCell ref="D47:E47"/>
    <mergeCell ref="C11:F11"/>
    <mergeCell ref="D22:E22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D21:E21"/>
    <mergeCell ref="C12:F12"/>
    <mergeCell ref="C13:F13"/>
    <mergeCell ref="C14:F14"/>
    <mergeCell ref="D15:E15"/>
    <mergeCell ref="D23:E23"/>
    <mergeCell ref="D24:E24"/>
    <mergeCell ref="D16:E16"/>
    <mergeCell ref="D52:E52"/>
    <mergeCell ref="C92:F92"/>
    <mergeCell ref="C93:F93"/>
    <mergeCell ref="C98:F98"/>
    <mergeCell ref="C101:F101"/>
    <mergeCell ref="C41:F41"/>
    <mergeCell ref="C86:F86"/>
    <mergeCell ref="D80:E80"/>
    <mergeCell ref="D81:E81"/>
    <mergeCell ref="D82:E82"/>
    <mergeCell ref="D75:E75"/>
    <mergeCell ref="D76:E76"/>
    <mergeCell ref="D78:E78"/>
    <mergeCell ref="C62:F62"/>
    <mergeCell ref="C67:F67"/>
    <mergeCell ref="C73:F73"/>
    <mergeCell ref="C71:F71"/>
    <mergeCell ref="D51:E51"/>
    <mergeCell ref="C72:F72"/>
    <mergeCell ref="C74:F74"/>
    <mergeCell ref="C43:F43"/>
    <mergeCell ref="D107:E107"/>
    <mergeCell ref="D108:E108"/>
    <mergeCell ref="D109:E109"/>
    <mergeCell ref="D110:E110"/>
    <mergeCell ref="D111:E111"/>
    <mergeCell ref="C102:F102"/>
    <mergeCell ref="C103:F103"/>
    <mergeCell ref="C104:F104"/>
    <mergeCell ref="D105:E105"/>
    <mergeCell ref="D106:E106"/>
    <mergeCell ref="C118:F118"/>
    <mergeCell ref="C119:F119"/>
    <mergeCell ref="C122:F122"/>
    <mergeCell ref="C123:F123"/>
    <mergeCell ref="C128:F128"/>
    <mergeCell ref="D112:E112"/>
    <mergeCell ref="D113:E113"/>
    <mergeCell ref="D114:E114"/>
    <mergeCell ref="C115:F115"/>
    <mergeCell ref="C116:F116"/>
    <mergeCell ref="D136:E136"/>
    <mergeCell ref="D137:E137"/>
    <mergeCell ref="D138:E138"/>
    <mergeCell ref="D139:E139"/>
    <mergeCell ref="D140:E140"/>
    <mergeCell ref="C131:F131"/>
    <mergeCell ref="C132:F132"/>
    <mergeCell ref="C133:F133"/>
    <mergeCell ref="C134:F134"/>
    <mergeCell ref="D135:E135"/>
    <mergeCell ref="C146:F146"/>
    <mergeCell ref="C148:F148"/>
    <mergeCell ref="C149:F149"/>
    <mergeCell ref="C152:F152"/>
    <mergeCell ref="C153:F153"/>
    <mergeCell ref="D141:E141"/>
    <mergeCell ref="D142:E142"/>
    <mergeCell ref="D143:E143"/>
    <mergeCell ref="D144:E144"/>
    <mergeCell ref="C145:F145"/>
    <mergeCell ref="D165:E165"/>
    <mergeCell ref="D166:E166"/>
    <mergeCell ref="D167:E167"/>
    <mergeCell ref="D168:E168"/>
    <mergeCell ref="D169:E169"/>
    <mergeCell ref="C158:F158"/>
    <mergeCell ref="C161:F161"/>
    <mergeCell ref="C162:F162"/>
    <mergeCell ref="C163:F163"/>
    <mergeCell ref="C164:F164"/>
    <mergeCell ref="C175:F175"/>
    <mergeCell ref="C176:F176"/>
    <mergeCell ref="C178:F178"/>
    <mergeCell ref="C179:F179"/>
    <mergeCell ref="C182:F182"/>
    <mergeCell ref="D170:E170"/>
    <mergeCell ref="D171:E171"/>
    <mergeCell ref="D172:E172"/>
    <mergeCell ref="D173:E173"/>
    <mergeCell ref="D174:E174"/>
    <mergeCell ref="C194:F194"/>
    <mergeCell ref="D195:E195"/>
    <mergeCell ref="D196:E196"/>
    <mergeCell ref="D197:E197"/>
    <mergeCell ref="D198:E198"/>
    <mergeCell ref="C183:F183"/>
    <mergeCell ref="C188:F188"/>
    <mergeCell ref="C191:F191"/>
    <mergeCell ref="C192:F192"/>
    <mergeCell ref="C193:F193"/>
    <mergeCell ref="D204:E204"/>
    <mergeCell ref="C205:F205"/>
    <mergeCell ref="C206:F206"/>
    <mergeCell ref="C208:F208"/>
    <mergeCell ref="C209:F209"/>
    <mergeCell ref="D199:E199"/>
    <mergeCell ref="D200:E200"/>
    <mergeCell ref="D201:E201"/>
    <mergeCell ref="D202:E202"/>
    <mergeCell ref="D203:E203"/>
    <mergeCell ref="C223:F223"/>
    <mergeCell ref="C224:F224"/>
    <mergeCell ref="D225:E225"/>
    <mergeCell ref="D226:E226"/>
    <mergeCell ref="D227:E227"/>
    <mergeCell ref="C212:F212"/>
    <mergeCell ref="C213:F213"/>
    <mergeCell ref="C218:F218"/>
    <mergeCell ref="C221:F221"/>
    <mergeCell ref="C222:F222"/>
    <mergeCell ref="D233:E233"/>
    <mergeCell ref="D234:E234"/>
    <mergeCell ref="C235:F235"/>
    <mergeCell ref="C236:F236"/>
    <mergeCell ref="C238:F238"/>
    <mergeCell ref="D228:E228"/>
    <mergeCell ref="D229:E229"/>
    <mergeCell ref="D230:E230"/>
    <mergeCell ref="D231:E231"/>
    <mergeCell ref="D232:E232"/>
    <mergeCell ref="C251:F251"/>
    <mergeCell ref="C252:F252"/>
    <mergeCell ref="C253:F253"/>
    <mergeCell ref="C254:F254"/>
    <mergeCell ref="D255:E255"/>
    <mergeCell ref="C239:F239"/>
    <mergeCell ref="C242:F242"/>
    <mergeCell ref="C243:F243"/>
    <mergeCell ref="C247:F247"/>
    <mergeCell ref="C248:F248"/>
    <mergeCell ref="D261:E261"/>
    <mergeCell ref="D262:E262"/>
    <mergeCell ref="D263:E263"/>
    <mergeCell ref="D264:E264"/>
    <mergeCell ref="C265:F265"/>
    <mergeCell ref="D256:E256"/>
    <mergeCell ref="D257:E257"/>
    <mergeCell ref="D258:E258"/>
    <mergeCell ref="D259:E259"/>
    <mergeCell ref="D260:E260"/>
    <mergeCell ref="C278:F278"/>
    <mergeCell ref="C281:F281"/>
    <mergeCell ref="C282:F282"/>
    <mergeCell ref="C283:F283"/>
    <mergeCell ref="C284:F284"/>
    <mergeCell ref="C266:F266"/>
    <mergeCell ref="C268:F268"/>
    <mergeCell ref="C269:F269"/>
    <mergeCell ref="C272:F272"/>
    <mergeCell ref="C273:F273"/>
    <mergeCell ref="D290:E290"/>
    <mergeCell ref="D291:E291"/>
    <mergeCell ref="D292:E292"/>
    <mergeCell ref="D293:E293"/>
    <mergeCell ref="D294:E294"/>
    <mergeCell ref="D285:E285"/>
    <mergeCell ref="D286:E286"/>
    <mergeCell ref="D287:E287"/>
    <mergeCell ref="D288:E288"/>
    <mergeCell ref="D289:E289"/>
    <mergeCell ref="C303:F303"/>
    <mergeCell ref="C308:F308"/>
    <mergeCell ref="C311:F311"/>
    <mergeCell ref="C312:F312"/>
    <mergeCell ref="C313:F313"/>
    <mergeCell ref="C295:F295"/>
    <mergeCell ref="C296:F296"/>
    <mergeCell ref="C298:F298"/>
    <mergeCell ref="C299:F299"/>
    <mergeCell ref="C302:F302"/>
    <mergeCell ref="D319:E319"/>
    <mergeCell ref="D320:E320"/>
    <mergeCell ref="D321:E321"/>
    <mergeCell ref="D322:E322"/>
    <mergeCell ref="D323:E323"/>
    <mergeCell ref="C314:F314"/>
    <mergeCell ref="D315:E315"/>
    <mergeCell ref="D316:E316"/>
    <mergeCell ref="D317:E317"/>
    <mergeCell ref="D318:E318"/>
    <mergeCell ref="C332:F332"/>
    <mergeCell ref="C333:F333"/>
    <mergeCell ref="C338:F338"/>
    <mergeCell ref="C341:F341"/>
    <mergeCell ref="D324:E324"/>
    <mergeCell ref="C325:F325"/>
    <mergeCell ref="C326:F326"/>
    <mergeCell ref="C328:F328"/>
    <mergeCell ref="C329:F329"/>
  </mergeCells>
  <printOptions horizontalCentered="1"/>
  <pageMargins left="0.51181102362204722" right="0.51181102362204722" top="1.7322834645669292" bottom="0.55118110236220474" header="0.78740157480314965" footer="0"/>
  <pageSetup paperSize="9" scale="68" fitToHeight="0" orientation="portrait" r:id="rId1"/>
  <headerFooter alignWithMargins="0">
    <oddHeader>&amp;C&amp;G</oddHeader>
  </headerFooter>
  <rowBreaks count="10" manualBreakCount="10">
    <brk id="41" min="2" max="5" man="1"/>
    <brk id="71" min="2" max="5" man="1"/>
    <brk id="101" min="2" max="5" man="1"/>
    <brk id="131" min="2" max="5" man="1"/>
    <brk id="161" min="2" max="5" man="1"/>
    <brk id="191" min="2" max="5" man="1"/>
    <brk id="221" min="2" max="5" man="1"/>
    <brk id="251" min="2" max="5" man="1"/>
    <brk id="281" min="2" max="5" man="1"/>
    <brk id="311" min="2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65"/>
  <sheetViews>
    <sheetView showWhiteSpace="0" zoomScale="70" zoomScaleNormal="70" zoomScaleSheetLayoutView="40" workbookViewId="0">
      <selection activeCell="E1" sqref="E1:H2"/>
    </sheetView>
  </sheetViews>
  <sheetFormatPr defaultColWidth="9.109375" defaultRowHeight="13.8"/>
  <cols>
    <col min="1" max="1" width="11.44140625" style="22" bestFit="1" customWidth="1"/>
    <col min="2" max="2" width="20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9" width="16.88671875" style="22" customWidth="1"/>
    <col min="10" max="10" width="14.88671875" style="22" bestFit="1" customWidth="1"/>
    <col min="11" max="11" width="9.109375" style="22"/>
    <col min="12" max="12" width="13.6640625" style="22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239" t="s">
        <v>394</v>
      </c>
      <c r="B1" s="239"/>
      <c r="C1" s="239"/>
      <c r="D1" s="239"/>
      <c r="E1" s="240" t="s">
        <v>696</v>
      </c>
      <c r="F1" s="241"/>
      <c r="G1" s="241"/>
      <c r="H1" s="242"/>
      <c r="I1" s="142" t="s">
        <v>86</v>
      </c>
      <c r="J1" s="174" t="s">
        <v>85</v>
      </c>
    </row>
    <row r="2" spans="1:15" ht="24.75" customHeight="1">
      <c r="A2" s="239"/>
      <c r="B2" s="239"/>
      <c r="C2" s="239"/>
      <c r="D2" s="239"/>
      <c r="E2" s="243"/>
      <c r="F2" s="244"/>
      <c r="G2" s="244"/>
      <c r="H2" s="245"/>
      <c r="I2" s="141">
        <f>BDI!F23</f>
        <v>26.89</v>
      </c>
      <c r="J2" s="163" t="s">
        <v>592</v>
      </c>
    </row>
    <row r="3" spans="1:15">
      <c r="A3" s="291" t="s">
        <v>84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5" ht="30" customHeight="1">
      <c r="A4" s="124" t="s">
        <v>83</v>
      </c>
      <c r="B4" s="124" t="s">
        <v>82</v>
      </c>
      <c r="C4" s="124" t="s">
        <v>81</v>
      </c>
      <c r="D4" s="124" t="s">
        <v>80</v>
      </c>
      <c r="E4" s="124" t="s">
        <v>79</v>
      </c>
      <c r="F4" s="124" t="s">
        <v>78</v>
      </c>
      <c r="G4" s="124" t="s">
        <v>77</v>
      </c>
      <c r="H4" s="124" t="s">
        <v>76</v>
      </c>
      <c r="I4" s="124" t="s">
        <v>75</v>
      </c>
      <c r="J4" s="124" t="s">
        <v>74</v>
      </c>
    </row>
    <row r="5" spans="1:15" ht="24" customHeight="1">
      <c r="A5" s="91" t="s">
        <v>73</v>
      </c>
      <c r="B5" s="92" t="s">
        <v>36</v>
      </c>
      <c r="C5" s="91"/>
      <c r="D5" s="91" t="s">
        <v>0</v>
      </c>
      <c r="E5" s="93"/>
      <c r="F5" s="94"/>
      <c r="G5" s="114" t="s">
        <v>34</v>
      </c>
      <c r="H5" s="114"/>
      <c r="I5" s="114">
        <f>I6+I7</f>
        <v>30788.400000000001</v>
      </c>
      <c r="J5" s="95">
        <f>J6+J7</f>
        <v>2.1456091169111527E-2</v>
      </c>
    </row>
    <row r="6" spans="1:15" ht="24" customHeight="1">
      <c r="A6" s="96" t="s">
        <v>72</v>
      </c>
      <c r="B6" s="97" t="s">
        <v>71</v>
      </c>
      <c r="C6" s="96" t="s">
        <v>37</v>
      </c>
      <c r="D6" s="96" t="s">
        <v>70</v>
      </c>
      <c r="E6" s="98" t="s">
        <v>54</v>
      </c>
      <c r="F6" s="99">
        <f>MC!E8</f>
        <v>6.48</v>
      </c>
      <c r="G6" s="115">
        <f>CPUs!J6</f>
        <v>553.59</v>
      </c>
      <c r="H6" s="115">
        <f>CPUs!J14</f>
        <v>702.45</v>
      </c>
      <c r="I6" s="115">
        <f>ROUND(F6*H6,2)</f>
        <v>4551.88</v>
      </c>
      <c r="J6" s="100">
        <f>I6/$H$157</f>
        <v>3.1721541967382316E-3</v>
      </c>
      <c r="L6" s="40">
        <f>ROUND(F6*G6,2)</f>
        <v>3587.26</v>
      </c>
    </row>
    <row r="7" spans="1:15" ht="24" customHeight="1">
      <c r="A7" s="96" t="s">
        <v>69</v>
      </c>
      <c r="B7" s="97" t="s">
        <v>68</v>
      </c>
      <c r="C7" s="96" t="s">
        <v>37</v>
      </c>
      <c r="D7" s="96" t="s">
        <v>67</v>
      </c>
      <c r="E7" s="98" t="s">
        <v>66</v>
      </c>
      <c r="F7" s="99">
        <f>MC!E9</f>
        <v>4</v>
      </c>
      <c r="G7" s="115">
        <f>CPUs!J17</f>
        <v>5169.1499999999996</v>
      </c>
      <c r="H7" s="115">
        <f>CPUs!J21</f>
        <v>6559.13</v>
      </c>
      <c r="I7" s="115">
        <f>ROUND(F7*H7,2)</f>
        <v>26236.52</v>
      </c>
      <c r="J7" s="100">
        <f>I7/$H$157</f>
        <v>1.8283936972373294E-2</v>
      </c>
      <c r="L7" s="40">
        <f>ROUND(F7*G7,2)</f>
        <v>20676.599999999999</v>
      </c>
    </row>
    <row r="8" spans="1:15" ht="24" customHeight="1">
      <c r="A8" s="91" t="s">
        <v>65</v>
      </c>
      <c r="B8" s="92" t="s">
        <v>36</v>
      </c>
      <c r="C8" s="91"/>
      <c r="D8" s="91" t="str">
        <f>MC!C12</f>
        <v>RUA ALBERTINA MARQUES</v>
      </c>
      <c r="E8" s="93"/>
      <c r="F8" s="94"/>
      <c r="G8" s="114" t="s">
        <v>34</v>
      </c>
      <c r="H8" s="114"/>
      <c r="I8" s="114">
        <f>I9+I11+I14+I18</f>
        <v>42078.7</v>
      </c>
      <c r="J8" s="95">
        <f>J9+J11+J14+J18</f>
        <v>2.9324174802123307E-2</v>
      </c>
    </row>
    <row r="9" spans="1:15" ht="24" customHeight="1">
      <c r="A9" s="91" t="s">
        <v>87</v>
      </c>
      <c r="B9" s="92" t="s">
        <v>36</v>
      </c>
      <c r="C9" s="91"/>
      <c r="D9" s="91" t="s">
        <v>64</v>
      </c>
      <c r="E9" s="93"/>
      <c r="F9" s="94"/>
      <c r="G9" s="114" t="s">
        <v>34</v>
      </c>
      <c r="H9" s="114"/>
      <c r="I9" s="114">
        <f>I10</f>
        <v>343</v>
      </c>
      <c r="J9" s="95">
        <f>J10</f>
        <v>2.3903285883661551E-4</v>
      </c>
      <c r="O9" s="120">
        <f>H7+I6</f>
        <v>11111.01</v>
      </c>
    </row>
    <row r="10" spans="1:15" ht="24" customHeight="1">
      <c r="A10" s="96" t="s">
        <v>88</v>
      </c>
      <c r="B10" s="97" t="s">
        <v>62</v>
      </c>
      <c r="C10" s="96" t="s">
        <v>37</v>
      </c>
      <c r="D10" s="96" t="s">
        <v>61</v>
      </c>
      <c r="E10" s="98" t="s">
        <v>54</v>
      </c>
      <c r="F10" s="99">
        <f>MC!E27</f>
        <v>350</v>
      </c>
      <c r="G10" s="115">
        <f>CPUs!J24</f>
        <v>0.78</v>
      </c>
      <c r="H10" s="115">
        <f>CPUs!J27</f>
        <v>0.98</v>
      </c>
      <c r="I10" s="115">
        <f>ROUND(F10*H10,2)</f>
        <v>343</v>
      </c>
      <c r="J10" s="100">
        <f>I10/$H$157</f>
        <v>2.3903285883661551E-4</v>
      </c>
      <c r="L10" s="22">
        <f>ROUND(F10*G10,2)</f>
        <v>273</v>
      </c>
    </row>
    <row r="11" spans="1:15" ht="24" customHeight="1">
      <c r="A11" s="91" t="s">
        <v>89</v>
      </c>
      <c r="B11" s="92" t="s">
        <v>36</v>
      </c>
      <c r="C11" s="91"/>
      <c r="D11" s="91" t="s">
        <v>60</v>
      </c>
      <c r="E11" s="93"/>
      <c r="F11" s="94"/>
      <c r="G11" s="114" t="s">
        <v>34</v>
      </c>
      <c r="H11" s="114"/>
      <c r="I11" s="114">
        <f>I12+I13</f>
        <v>31276</v>
      </c>
      <c r="J11" s="95">
        <f>J12+J13</f>
        <v>2.1795894148612209E-2</v>
      </c>
    </row>
    <row r="12" spans="1:15" ht="26.1" customHeight="1">
      <c r="A12" s="96" t="s">
        <v>90</v>
      </c>
      <c r="B12" s="97" t="s">
        <v>58</v>
      </c>
      <c r="C12" s="96" t="s">
        <v>37</v>
      </c>
      <c r="D12" s="96" t="s">
        <v>57</v>
      </c>
      <c r="E12" s="98" t="s">
        <v>54</v>
      </c>
      <c r="F12" s="99">
        <f>MC!E30</f>
        <v>350</v>
      </c>
      <c r="G12" s="115">
        <f>CPUs!J30</f>
        <v>68.3</v>
      </c>
      <c r="H12" s="115">
        <f>CPUs!J37</f>
        <v>86.66</v>
      </c>
      <c r="I12" s="115">
        <f>ROUND(F12*H12,2)</f>
        <v>30331</v>
      </c>
      <c r="J12" s="100">
        <f>I12/$H$157</f>
        <v>2.1137334231409288E-2</v>
      </c>
      <c r="L12" s="22">
        <f>ROUND(F12*G12,2)</f>
        <v>23905</v>
      </c>
    </row>
    <row r="13" spans="1:15" ht="24" customHeight="1">
      <c r="A13" s="96" t="s">
        <v>91</v>
      </c>
      <c r="B13" s="97" t="s">
        <v>55</v>
      </c>
      <c r="C13" s="96" t="s">
        <v>37</v>
      </c>
      <c r="D13" s="96" t="s">
        <v>11</v>
      </c>
      <c r="E13" s="98" t="s">
        <v>54</v>
      </c>
      <c r="F13" s="99">
        <f>MC!E31</f>
        <v>350</v>
      </c>
      <c r="G13" s="115">
        <f>CPUs!J40</f>
        <v>2.13</v>
      </c>
      <c r="H13" s="115">
        <f>CPUs!J44</f>
        <v>2.7</v>
      </c>
      <c r="I13" s="115">
        <f>ROUND(F13*H13,2)</f>
        <v>945</v>
      </c>
      <c r="J13" s="100">
        <f>I13/$H$157</f>
        <v>6.5855991720292035E-4</v>
      </c>
      <c r="L13" s="22">
        <f>ROUND(F13*G13,2)</f>
        <v>745.5</v>
      </c>
    </row>
    <row r="14" spans="1:15" ht="24" customHeight="1">
      <c r="A14" s="91" t="s">
        <v>92</v>
      </c>
      <c r="B14" s="92" t="s">
        <v>36</v>
      </c>
      <c r="C14" s="91"/>
      <c r="D14" s="91" t="s">
        <v>53</v>
      </c>
      <c r="E14" s="93"/>
      <c r="F14" s="94"/>
      <c r="G14" s="114" t="s">
        <v>34</v>
      </c>
      <c r="H14" s="114"/>
      <c r="I14" s="114">
        <f>I15+I16+I17</f>
        <v>8484</v>
      </c>
      <c r="J14" s="95">
        <f>J15+J16+J17</f>
        <v>5.9124045899995505E-3</v>
      </c>
    </row>
    <row r="15" spans="1:15" ht="65.099999999999994" customHeight="1">
      <c r="A15" s="96" t="s">
        <v>93</v>
      </c>
      <c r="B15" s="97" t="s">
        <v>51</v>
      </c>
      <c r="C15" s="96" t="s">
        <v>37</v>
      </c>
      <c r="D15" s="96" t="s">
        <v>50</v>
      </c>
      <c r="E15" s="98" t="s">
        <v>43</v>
      </c>
      <c r="F15" s="99">
        <f>MC!E34</f>
        <v>100</v>
      </c>
      <c r="G15" s="115">
        <f>CPUs!J47</f>
        <v>50.22</v>
      </c>
      <c r="H15" s="115">
        <f>CPUs!J56</f>
        <v>63.72</v>
      </c>
      <c r="I15" s="115">
        <f>ROUND(F15*H15,2)</f>
        <v>6372</v>
      </c>
      <c r="J15" s="100">
        <f>I15/$H$157</f>
        <v>4.4405754417111195E-3</v>
      </c>
      <c r="L15" s="22">
        <f>ROUND(F15*G15,2)</f>
        <v>5022</v>
      </c>
    </row>
    <row r="16" spans="1:15" ht="65.099999999999994" customHeight="1">
      <c r="A16" s="96" t="s">
        <v>94</v>
      </c>
      <c r="B16" s="97" t="s">
        <v>48</v>
      </c>
      <c r="C16" s="96" t="s">
        <v>37</v>
      </c>
      <c r="D16" s="96" t="s">
        <v>47</v>
      </c>
      <c r="E16" s="98" t="s">
        <v>43</v>
      </c>
      <c r="F16" s="99">
        <f>MC!E35</f>
        <v>0</v>
      </c>
      <c r="G16" s="115">
        <f>CPUs!J59</f>
        <v>50.22</v>
      </c>
      <c r="H16" s="115">
        <f>CPUs!J68</f>
        <v>63.72</v>
      </c>
      <c r="I16" s="115">
        <f>ROUND(F16*H16,2)</f>
        <v>0</v>
      </c>
      <c r="J16" s="100">
        <f>I16/$H$157</f>
        <v>0</v>
      </c>
      <c r="L16" s="22">
        <f>ROUND(F16*G16,2)</f>
        <v>0</v>
      </c>
    </row>
    <row r="17" spans="1:12" ht="24" customHeight="1">
      <c r="A17" s="96" t="s">
        <v>95</v>
      </c>
      <c r="B17" s="97" t="s">
        <v>45</v>
      </c>
      <c r="C17" s="96" t="s">
        <v>37</v>
      </c>
      <c r="D17" s="96" t="s">
        <v>44</v>
      </c>
      <c r="E17" s="98" t="s">
        <v>43</v>
      </c>
      <c r="F17" s="99">
        <f>MC!E36</f>
        <v>100</v>
      </c>
      <c r="G17" s="115">
        <f>CPUs!J71</f>
        <v>16.649999999999999</v>
      </c>
      <c r="H17" s="115">
        <f>CPUs!J79</f>
        <v>21.12</v>
      </c>
      <c r="I17" s="115">
        <f>ROUND(F17*H17,2)</f>
        <v>2112</v>
      </c>
      <c r="J17" s="100">
        <f>I17/$H$157</f>
        <v>1.4718291482884315E-3</v>
      </c>
      <c r="L17" s="22">
        <f>ROUND(F17*G17,2)</f>
        <v>1665</v>
      </c>
    </row>
    <row r="18" spans="1:12" ht="24" customHeight="1">
      <c r="A18" s="91" t="s">
        <v>96</v>
      </c>
      <c r="B18" s="92" t="s">
        <v>36</v>
      </c>
      <c r="C18" s="91"/>
      <c r="D18" s="91" t="s">
        <v>42</v>
      </c>
      <c r="E18" s="93"/>
      <c r="F18" s="94"/>
      <c r="G18" s="114" t="s">
        <v>34</v>
      </c>
      <c r="H18" s="114"/>
      <c r="I18" s="114">
        <f>I19+I20</f>
        <v>1975.6999999999998</v>
      </c>
      <c r="J18" s="95">
        <f>J19+J20</f>
        <v>1.3768432046749309E-3</v>
      </c>
    </row>
    <row r="19" spans="1:12" ht="26.1" customHeight="1">
      <c r="A19" s="96" t="s">
        <v>97</v>
      </c>
      <c r="B19" s="97" t="s">
        <v>40</v>
      </c>
      <c r="C19" s="96" t="s">
        <v>37</v>
      </c>
      <c r="D19" s="96" t="s">
        <v>26</v>
      </c>
      <c r="E19" s="98" t="s">
        <v>23</v>
      </c>
      <c r="F19" s="99">
        <f>MC!E39</f>
        <v>2</v>
      </c>
      <c r="G19" s="115">
        <f>CPUs!J82</f>
        <v>368.27</v>
      </c>
      <c r="H19" s="115">
        <f>CPUs!J90</f>
        <v>467.29</v>
      </c>
      <c r="I19" s="115">
        <f>ROUND(F19*H19,2)</f>
        <v>934.58</v>
      </c>
      <c r="J19" s="100">
        <f>I19/$H$157</f>
        <v>6.5129833589365645E-4</v>
      </c>
      <c r="L19" s="22">
        <f>ROUND(F19*G19,2)</f>
        <v>736.54</v>
      </c>
    </row>
    <row r="20" spans="1:12" ht="26.1" customHeight="1">
      <c r="A20" s="96" t="s">
        <v>98</v>
      </c>
      <c r="B20" s="97" t="s">
        <v>38</v>
      </c>
      <c r="C20" s="96" t="s">
        <v>37</v>
      </c>
      <c r="D20" s="96" t="s">
        <v>27</v>
      </c>
      <c r="E20" s="98" t="s">
        <v>23</v>
      </c>
      <c r="F20" s="99">
        <f>MC!E40</f>
        <v>2</v>
      </c>
      <c r="G20" s="115">
        <f>CPUs!J93</f>
        <v>410.25</v>
      </c>
      <c r="H20" s="115">
        <f>CPUs!J103</f>
        <v>520.55999999999995</v>
      </c>
      <c r="I20" s="115">
        <f>ROUND(F20*H20,2)</f>
        <v>1041.1199999999999</v>
      </c>
      <c r="J20" s="100">
        <f>I20/$H$157</f>
        <v>7.2554486878127441E-4</v>
      </c>
      <c r="L20" s="22">
        <f>ROUND(F20*G20,2)</f>
        <v>820.5</v>
      </c>
    </row>
    <row r="21" spans="1:12" ht="24" customHeight="1">
      <c r="A21" s="91">
        <v>3</v>
      </c>
      <c r="B21" s="92" t="s">
        <v>36</v>
      </c>
      <c r="C21" s="91"/>
      <c r="D21" s="91" t="str">
        <f>MC!C42</f>
        <v>RUA MANOEL RIBEIRO SOARES</v>
      </c>
      <c r="E21" s="93"/>
      <c r="F21" s="94"/>
      <c r="G21" s="114" t="s">
        <v>34</v>
      </c>
      <c r="H21" s="114"/>
      <c r="I21" s="114">
        <f>I22+I24+I27+I31</f>
        <v>111857.92000000001</v>
      </c>
      <c r="J21" s="95">
        <f>J22+J24+J27+J31</f>
        <v>7.7952531781683473E-2</v>
      </c>
    </row>
    <row r="22" spans="1:12" ht="24" customHeight="1">
      <c r="A22" s="91" t="s">
        <v>349</v>
      </c>
      <c r="B22" s="92" t="s">
        <v>36</v>
      </c>
      <c r="C22" s="91"/>
      <c r="D22" s="91" t="s">
        <v>64</v>
      </c>
      <c r="E22" s="93"/>
      <c r="F22" s="94"/>
      <c r="G22" s="114" t="s">
        <v>34</v>
      </c>
      <c r="H22" s="114"/>
      <c r="I22" s="114">
        <f>I23</f>
        <v>939.82</v>
      </c>
      <c r="J22" s="95">
        <f>J23</f>
        <v>6.5495003321232662E-4</v>
      </c>
    </row>
    <row r="23" spans="1:12" ht="24" customHeight="1">
      <c r="A23" s="96" t="s">
        <v>350</v>
      </c>
      <c r="B23" s="97" t="s">
        <v>62</v>
      </c>
      <c r="C23" s="96" t="s">
        <v>37</v>
      </c>
      <c r="D23" s="96" t="s">
        <v>61</v>
      </c>
      <c r="E23" s="98" t="s">
        <v>54</v>
      </c>
      <c r="F23" s="99">
        <f>MC!E57</f>
        <v>959</v>
      </c>
      <c r="G23" s="115">
        <f>G10</f>
        <v>0.78</v>
      </c>
      <c r="H23" s="115">
        <f>H10</f>
        <v>0.98</v>
      </c>
      <c r="I23" s="115">
        <f>ROUND(F23*H23,2)</f>
        <v>939.82</v>
      </c>
      <c r="J23" s="100">
        <f>I23/$H$157</f>
        <v>6.5495003321232662E-4</v>
      </c>
      <c r="L23" s="22">
        <f>ROUND(F23*G23,2)</f>
        <v>748.02</v>
      </c>
    </row>
    <row r="24" spans="1:12" ht="24" customHeight="1">
      <c r="A24" s="91" t="s">
        <v>351</v>
      </c>
      <c r="B24" s="92" t="s">
        <v>36</v>
      </c>
      <c r="C24" s="91"/>
      <c r="D24" s="91" t="s">
        <v>60</v>
      </c>
      <c r="E24" s="93"/>
      <c r="F24" s="94"/>
      <c r="G24" s="114" t="s">
        <v>34</v>
      </c>
      <c r="H24" s="114"/>
      <c r="I24" s="114">
        <f>I25+I26</f>
        <v>85696.24</v>
      </c>
      <c r="J24" s="95">
        <f>J25+J26</f>
        <v>5.9720749967197451E-2</v>
      </c>
    </row>
    <row r="25" spans="1:12" ht="26.1" customHeight="1">
      <c r="A25" s="96" t="s">
        <v>352</v>
      </c>
      <c r="B25" s="97" t="s">
        <v>58</v>
      </c>
      <c r="C25" s="96" t="s">
        <v>37</v>
      </c>
      <c r="D25" s="96" t="s">
        <v>57</v>
      </c>
      <c r="E25" s="98" t="s">
        <v>54</v>
      </c>
      <c r="F25" s="99">
        <f>MC!E57</f>
        <v>959</v>
      </c>
      <c r="G25" s="115">
        <f>G12</f>
        <v>68.3</v>
      </c>
      <c r="H25" s="115">
        <f>H12</f>
        <v>86.66</v>
      </c>
      <c r="I25" s="115">
        <f>ROUND(F25*H25,2)</f>
        <v>83106.94</v>
      </c>
      <c r="J25" s="100">
        <f>I25/$H$157</f>
        <v>5.7916295794061448E-2</v>
      </c>
      <c r="L25" s="22">
        <f>ROUND(F25*G25,2)</f>
        <v>65499.7</v>
      </c>
    </row>
    <row r="26" spans="1:12" ht="24" customHeight="1">
      <c r="A26" s="96" t="s">
        <v>353</v>
      </c>
      <c r="B26" s="97" t="s">
        <v>55</v>
      </c>
      <c r="C26" s="96" t="s">
        <v>37</v>
      </c>
      <c r="D26" s="96" t="s">
        <v>11</v>
      </c>
      <c r="E26" s="98" t="s">
        <v>54</v>
      </c>
      <c r="F26" s="99">
        <f>MC!E61</f>
        <v>959</v>
      </c>
      <c r="G26" s="115">
        <f>G13</f>
        <v>2.13</v>
      </c>
      <c r="H26" s="115">
        <f>H13</f>
        <v>2.7</v>
      </c>
      <c r="I26" s="115">
        <f>ROUND(F26*H26,2)</f>
        <v>2589.3000000000002</v>
      </c>
      <c r="J26" s="100">
        <f>I26/$H$157</f>
        <v>1.8044541731360019E-3</v>
      </c>
      <c r="L26" s="22">
        <f>ROUND(F26*G26,2)</f>
        <v>2042.67</v>
      </c>
    </row>
    <row r="27" spans="1:12" ht="24" customHeight="1">
      <c r="A27" s="91" t="s">
        <v>354</v>
      </c>
      <c r="B27" s="92" t="s">
        <v>36</v>
      </c>
      <c r="C27" s="91"/>
      <c r="D27" s="91" t="s">
        <v>53</v>
      </c>
      <c r="E27" s="93"/>
      <c r="F27" s="94"/>
      <c r="G27" s="114" t="s">
        <v>34</v>
      </c>
      <c r="H27" s="114"/>
      <c r="I27" s="114">
        <f>I28+I29+I30</f>
        <v>23246.16</v>
      </c>
      <c r="J27" s="95">
        <f>J28+J29+J30</f>
        <v>1.6199988576598767E-2</v>
      </c>
    </row>
    <row r="28" spans="1:12" ht="65.099999999999994" customHeight="1">
      <c r="A28" s="96" t="s">
        <v>355</v>
      </c>
      <c r="B28" s="97" t="s">
        <v>51</v>
      </c>
      <c r="C28" s="96" t="s">
        <v>37</v>
      </c>
      <c r="D28" s="96" t="s">
        <v>50</v>
      </c>
      <c r="E28" s="98" t="s">
        <v>43</v>
      </c>
      <c r="F28" s="99">
        <f>MC!E64</f>
        <v>274</v>
      </c>
      <c r="G28" s="115">
        <f t="shared" ref="G28:H30" si="0">G15</f>
        <v>50.22</v>
      </c>
      <c r="H28" s="115">
        <f t="shared" si="0"/>
        <v>63.72</v>
      </c>
      <c r="I28" s="115">
        <f>ROUND(F28*H28,2)</f>
        <v>17459.28</v>
      </c>
      <c r="J28" s="100">
        <f>I28/$H$157</f>
        <v>1.2167176710288467E-2</v>
      </c>
      <c r="L28" s="22">
        <f>ROUND(F28*G28,2)</f>
        <v>13760.28</v>
      </c>
    </row>
    <row r="29" spans="1:12" ht="65.099999999999994" customHeight="1">
      <c r="A29" s="96" t="s">
        <v>356</v>
      </c>
      <c r="B29" s="97" t="s">
        <v>48</v>
      </c>
      <c r="C29" s="96" t="s">
        <v>37</v>
      </c>
      <c r="D29" s="96" t="s">
        <v>47</v>
      </c>
      <c r="E29" s="98" t="s">
        <v>43</v>
      </c>
      <c r="F29" s="99">
        <f>MC!E65</f>
        <v>0</v>
      </c>
      <c r="G29" s="115">
        <f t="shared" si="0"/>
        <v>50.22</v>
      </c>
      <c r="H29" s="115">
        <f t="shared" si="0"/>
        <v>63.72</v>
      </c>
      <c r="I29" s="115">
        <f>ROUND(F29*H29,2)</f>
        <v>0</v>
      </c>
      <c r="J29" s="100">
        <f>I29/$H$157</f>
        <v>0</v>
      </c>
      <c r="L29" s="22">
        <f>ROUND(F29*G29,2)</f>
        <v>0</v>
      </c>
    </row>
    <row r="30" spans="1:12" ht="24" customHeight="1">
      <c r="A30" s="96" t="s">
        <v>357</v>
      </c>
      <c r="B30" s="97" t="s">
        <v>45</v>
      </c>
      <c r="C30" s="96" t="s">
        <v>37</v>
      </c>
      <c r="D30" s="96" t="s">
        <v>44</v>
      </c>
      <c r="E30" s="98" t="s">
        <v>43</v>
      </c>
      <c r="F30" s="99">
        <f>MC!E66</f>
        <v>274</v>
      </c>
      <c r="G30" s="115">
        <f t="shared" si="0"/>
        <v>16.649999999999999</v>
      </c>
      <c r="H30" s="115">
        <f t="shared" si="0"/>
        <v>21.12</v>
      </c>
      <c r="I30" s="115">
        <f>ROUND(F30*H30,2)</f>
        <v>5786.88</v>
      </c>
      <c r="J30" s="100">
        <f>I30/$H$157</f>
        <v>4.032811866310302E-3</v>
      </c>
      <c r="L30" s="22">
        <f>ROUND(F30*G30,2)</f>
        <v>4562.1000000000004</v>
      </c>
    </row>
    <row r="31" spans="1:12" ht="24" customHeight="1">
      <c r="A31" s="91" t="s">
        <v>358</v>
      </c>
      <c r="B31" s="92" t="s">
        <v>36</v>
      </c>
      <c r="C31" s="91"/>
      <c r="D31" s="91" t="s">
        <v>42</v>
      </c>
      <c r="E31" s="93"/>
      <c r="F31" s="94"/>
      <c r="G31" s="114" t="s">
        <v>34</v>
      </c>
      <c r="H31" s="114"/>
      <c r="I31" s="114">
        <f>I32+I33</f>
        <v>1975.6999999999998</v>
      </c>
      <c r="J31" s="95">
        <f>J32+J33</f>
        <v>1.3768432046749309E-3</v>
      </c>
    </row>
    <row r="32" spans="1:12" ht="26.1" customHeight="1">
      <c r="A32" s="96" t="s">
        <v>359</v>
      </c>
      <c r="B32" s="97" t="s">
        <v>40</v>
      </c>
      <c r="C32" s="96" t="s">
        <v>37</v>
      </c>
      <c r="D32" s="96" t="s">
        <v>26</v>
      </c>
      <c r="E32" s="98" t="s">
        <v>23</v>
      </c>
      <c r="F32" s="99">
        <f>MC!E69</f>
        <v>2</v>
      </c>
      <c r="G32" s="115">
        <f>G19</f>
        <v>368.27</v>
      </c>
      <c r="H32" s="115">
        <f>H19</f>
        <v>467.29</v>
      </c>
      <c r="I32" s="115">
        <f>ROUND(F32*H32,2)</f>
        <v>934.58</v>
      </c>
      <c r="J32" s="100">
        <f>I32/$H$157</f>
        <v>6.5129833589365645E-4</v>
      </c>
      <c r="L32" s="22">
        <f>ROUND(F32*G32,2)</f>
        <v>736.54</v>
      </c>
    </row>
    <row r="33" spans="1:15" ht="26.1" customHeight="1">
      <c r="A33" s="96" t="s">
        <v>360</v>
      </c>
      <c r="B33" s="97" t="s">
        <v>38</v>
      </c>
      <c r="C33" s="96" t="s">
        <v>37</v>
      </c>
      <c r="D33" s="96" t="s">
        <v>27</v>
      </c>
      <c r="E33" s="98" t="s">
        <v>23</v>
      </c>
      <c r="F33" s="99">
        <f>MC!E70</f>
        <v>2</v>
      </c>
      <c r="G33" s="115">
        <f>G20</f>
        <v>410.25</v>
      </c>
      <c r="H33" s="115">
        <f>H20</f>
        <v>520.55999999999995</v>
      </c>
      <c r="I33" s="115">
        <f>ROUND(F33*H33,2)</f>
        <v>1041.1199999999999</v>
      </c>
      <c r="J33" s="100">
        <f>I33/$H$157</f>
        <v>7.2554486878127441E-4</v>
      </c>
      <c r="L33" s="22">
        <f>ROUND(F33*G33,2)</f>
        <v>820.5</v>
      </c>
    </row>
    <row r="34" spans="1:15" ht="24" customHeight="1">
      <c r="A34" s="91">
        <v>4</v>
      </c>
      <c r="B34" s="92" t="s">
        <v>36</v>
      </c>
      <c r="C34" s="91"/>
      <c r="D34" s="91" t="str">
        <f>MC!C72</f>
        <v>RUA PROJETADA 01</v>
      </c>
      <c r="E34" s="93"/>
      <c r="F34" s="94"/>
      <c r="G34" s="114" t="s">
        <v>34</v>
      </c>
      <c r="H34" s="114"/>
      <c r="I34" s="114">
        <f>I35+I37+I40+I44</f>
        <v>39205.229999999996</v>
      </c>
      <c r="J34" s="95">
        <f>J35+J37+J40+J44</f>
        <v>2.7321685738329573E-2</v>
      </c>
    </row>
    <row r="35" spans="1:15" ht="24" customHeight="1">
      <c r="A35" s="91" t="s">
        <v>361</v>
      </c>
      <c r="B35" s="92" t="s">
        <v>36</v>
      </c>
      <c r="C35" s="91"/>
      <c r="D35" s="91" t="s">
        <v>64</v>
      </c>
      <c r="E35" s="93"/>
      <c r="F35" s="94"/>
      <c r="G35" s="114" t="s">
        <v>34</v>
      </c>
      <c r="H35" s="114"/>
      <c r="I35" s="114">
        <f>I36</f>
        <v>322.42</v>
      </c>
      <c r="J35" s="95">
        <f>J36</f>
        <v>2.246908873064186E-4</v>
      </c>
    </row>
    <row r="36" spans="1:15" ht="24" customHeight="1">
      <c r="A36" s="96" t="s">
        <v>362</v>
      </c>
      <c r="B36" s="97" t="s">
        <v>62</v>
      </c>
      <c r="C36" s="96" t="s">
        <v>37</v>
      </c>
      <c r="D36" s="96" t="s">
        <v>61</v>
      </c>
      <c r="E36" s="98" t="s">
        <v>54</v>
      </c>
      <c r="F36" s="99">
        <f>MC!E87</f>
        <v>329</v>
      </c>
      <c r="G36" s="115">
        <f>G23</f>
        <v>0.78</v>
      </c>
      <c r="H36" s="115">
        <f>H23</f>
        <v>0.98</v>
      </c>
      <c r="I36" s="115">
        <f>ROUND(F36*H36,2)</f>
        <v>322.42</v>
      </c>
      <c r="J36" s="100">
        <f>I36/$H$157</f>
        <v>2.246908873064186E-4</v>
      </c>
      <c r="L36" s="22">
        <f>ROUND(F36*G36,2)</f>
        <v>256.62</v>
      </c>
    </row>
    <row r="37" spans="1:15" ht="24" customHeight="1">
      <c r="A37" s="91" t="s">
        <v>363</v>
      </c>
      <c r="B37" s="92" t="s">
        <v>36</v>
      </c>
      <c r="C37" s="91"/>
      <c r="D37" s="91" t="s">
        <v>60</v>
      </c>
      <c r="E37" s="93"/>
      <c r="F37" s="94"/>
      <c r="G37" s="114" t="s">
        <v>34</v>
      </c>
      <c r="H37" s="114"/>
      <c r="I37" s="114">
        <f>I38+I39</f>
        <v>29399.439999999999</v>
      </c>
      <c r="J37" s="95">
        <f>J38+J39</f>
        <v>2.0488140499695474E-2</v>
      </c>
    </row>
    <row r="38" spans="1:15" ht="26.1" customHeight="1">
      <c r="A38" s="96" t="s">
        <v>364</v>
      </c>
      <c r="B38" s="97" t="s">
        <v>58</v>
      </c>
      <c r="C38" s="96" t="s">
        <v>37</v>
      </c>
      <c r="D38" s="96" t="s">
        <v>57</v>
      </c>
      <c r="E38" s="98" t="s">
        <v>54</v>
      </c>
      <c r="F38" s="99">
        <f>MC!E90</f>
        <v>329</v>
      </c>
      <c r="G38" s="115">
        <f>G25</f>
        <v>68.3</v>
      </c>
      <c r="H38" s="115">
        <f>H25</f>
        <v>86.66</v>
      </c>
      <c r="I38" s="115">
        <f>ROUND(F38*H38,2)</f>
        <v>28511.14</v>
      </c>
      <c r="J38" s="100">
        <f>I38/$H$157</f>
        <v>1.9869094177524728E-2</v>
      </c>
      <c r="L38" s="22">
        <f>ROUND(F38*G38,2)</f>
        <v>22470.7</v>
      </c>
    </row>
    <row r="39" spans="1:15" ht="24" customHeight="1">
      <c r="A39" s="96" t="s">
        <v>365</v>
      </c>
      <c r="B39" s="97" t="s">
        <v>55</v>
      </c>
      <c r="C39" s="96" t="s">
        <v>37</v>
      </c>
      <c r="D39" s="96" t="s">
        <v>11</v>
      </c>
      <c r="E39" s="98" t="s">
        <v>54</v>
      </c>
      <c r="F39" s="99">
        <f>MC!E91</f>
        <v>329</v>
      </c>
      <c r="G39" s="115">
        <f>G26</f>
        <v>2.13</v>
      </c>
      <c r="H39" s="115">
        <f>H26</f>
        <v>2.7</v>
      </c>
      <c r="I39" s="115">
        <f>ROUND(F39*H39,2)</f>
        <v>888.3</v>
      </c>
      <c r="J39" s="100">
        <f>I39/$H$157</f>
        <v>6.190463221707451E-4</v>
      </c>
      <c r="L39" s="22">
        <f>ROUND(F39*G39,2)</f>
        <v>700.77</v>
      </c>
    </row>
    <row r="40" spans="1:15" ht="24" customHeight="1">
      <c r="A40" s="91" t="s">
        <v>366</v>
      </c>
      <c r="B40" s="92" t="s">
        <v>36</v>
      </c>
      <c r="C40" s="91"/>
      <c r="D40" s="91" t="s">
        <v>53</v>
      </c>
      <c r="E40" s="93"/>
      <c r="F40" s="94"/>
      <c r="G40" s="114" t="s">
        <v>34</v>
      </c>
      <c r="H40" s="114"/>
      <c r="I40" s="114">
        <f>I41+I42+I43</f>
        <v>7974.96</v>
      </c>
      <c r="J40" s="95">
        <f>J41+J42+J43</f>
        <v>5.5576603145995789E-3</v>
      </c>
    </row>
    <row r="41" spans="1:15" ht="65.099999999999994" customHeight="1">
      <c r="A41" s="96" t="s">
        <v>367</v>
      </c>
      <c r="B41" s="97" t="s">
        <v>51</v>
      </c>
      <c r="C41" s="96" t="s">
        <v>37</v>
      </c>
      <c r="D41" s="96" t="s">
        <v>50</v>
      </c>
      <c r="E41" s="98" t="s">
        <v>43</v>
      </c>
      <c r="F41" s="99">
        <f>MC!E94</f>
        <v>94</v>
      </c>
      <c r="G41" s="115">
        <f t="shared" ref="G41:H43" si="1">G28</f>
        <v>50.22</v>
      </c>
      <c r="H41" s="115">
        <f t="shared" si="1"/>
        <v>63.72</v>
      </c>
      <c r="I41" s="115">
        <f>ROUND(F41*H41,2)</f>
        <v>5989.68</v>
      </c>
      <c r="J41" s="100">
        <f>I41/$H$157</f>
        <v>4.1741409152084531E-3</v>
      </c>
      <c r="L41" s="22">
        <f>ROUND(F41*G41,2)</f>
        <v>4720.68</v>
      </c>
    </row>
    <row r="42" spans="1:15" ht="65.099999999999994" customHeight="1">
      <c r="A42" s="96" t="s">
        <v>368</v>
      </c>
      <c r="B42" s="97" t="s">
        <v>48</v>
      </c>
      <c r="C42" s="96" t="s">
        <v>37</v>
      </c>
      <c r="D42" s="96" t="s">
        <v>47</v>
      </c>
      <c r="E42" s="98" t="s">
        <v>43</v>
      </c>
      <c r="F42" s="99">
        <f>MC!E95</f>
        <v>0</v>
      </c>
      <c r="G42" s="115">
        <f t="shared" si="1"/>
        <v>50.22</v>
      </c>
      <c r="H42" s="115">
        <f t="shared" si="1"/>
        <v>63.72</v>
      </c>
      <c r="I42" s="115">
        <f>ROUND(F42*H42,2)</f>
        <v>0</v>
      </c>
      <c r="J42" s="100">
        <f>I42/$H$157</f>
        <v>0</v>
      </c>
      <c r="L42" s="22">
        <f>ROUND(F42*G42,2)</f>
        <v>0</v>
      </c>
    </row>
    <row r="43" spans="1:15" ht="24" customHeight="1">
      <c r="A43" s="96" t="s">
        <v>369</v>
      </c>
      <c r="B43" s="97" t="s">
        <v>45</v>
      </c>
      <c r="C43" s="96" t="s">
        <v>37</v>
      </c>
      <c r="D43" s="96" t="s">
        <v>44</v>
      </c>
      <c r="E43" s="98" t="s">
        <v>43</v>
      </c>
      <c r="F43" s="99">
        <f>MC!E96</f>
        <v>94</v>
      </c>
      <c r="G43" s="115">
        <f t="shared" si="1"/>
        <v>16.649999999999999</v>
      </c>
      <c r="H43" s="115">
        <f t="shared" si="1"/>
        <v>21.12</v>
      </c>
      <c r="I43" s="115">
        <f>ROUND(F43*H43,2)</f>
        <v>1985.28</v>
      </c>
      <c r="J43" s="100">
        <f>I43/$H$157</f>
        <v>1.3835193993911256E-3</v>
      </c>
      <c r="L43" s="22">
        <f>ROUND(F43*G43,2)</f>
        <v>1565.1</v>
      </c>
    </row>
    <row r="44" spans="1:15" ht="24" customHeight="1">
      <c r="A44" s="91" t="s">
        <v>370</v>
      </c>
      <c r="B44" s="92" t="s">
        <v>36</v>
      </c>
      <c r="C44" s="91"/>
      <c r="D44" s="91" t="s">
        <v>42</v>
      </c>
      <c r="E44" s="93"/>
      <c r="F44" s="94"/>
      <c r="G44" s="114" t="s">
        <v>34</v>
      </c>
      <c r="H44" s="114"/>
      <c r="I44" s="114">
        <f>I45+I46</f>
        <v>1508.4099999999999</v>
      </c>
      <c r="J44" s="95">
        <f>J45+J46</f>
        <v>1.0511940367281026E-3</v>
      </c>
    </row>
    <row r="45" spans="1:15" ht="26.1" customHeight="1">
      <c r="A45" s="96" t="s">
        <v>371</v>
      </c>
      <c r="B45" s="97" t="s">
        <v>40</v>
      </c>
      <c r="C45" s="96" t="s">
        <v>37</v>
      </c>
      <c r="D45" s="96" t="s">
        <v>26</v>
      </c>
      <c r="E45" s="98" t="s">
        <v>23</v>
      </c>
      <c r="F45" s="99">
        <f>MC!E99</f>
        <v>1</v>
      </c>
      <c r="G45" s="115">
        <f>G32</f>
        <v>368.27</v>
      </c>
      <c r="H45" s="115">
        <f>H32</f>
        <v>467.29</v>
      </c>
      <c r="I45" s="115">
        <f>ROUND(F45*H45,2)</f>
        <v>467.29</v>
      </c>
      <c r="J45" s="100">
        <f>I45/$H$157</f>
        <v>3.2564916794682822E-4</v>
      </c>
      <c r="L45" s="22">
        <f>ROUND(F45*G45,2)</f>
        <v>368.27</v>
      </c>
    </row>
    <row r="46" spans="1:15" ht="26.1" customHeight="1">
      <c r="A46" s="96" t="s">
        <v>372</v>
      </c>
      <c r="B46" s="97" t="s">
        <v>38</v>
      </c>
      <c r="C46" s="96" t="s">
        <v>37</v>
      </c>
      <c r="D46" s="96" t="s">
        <v>27</v>
      </c>
      <c r="E46" s="98" t="s">
        <v>23</v>
      </c>
      <c r="F46" s="99">
        <f>MC!E100</f>
        <v>2</v>
      </c>
      <c r="G46" s="115">
        <f>G33</f>
        <v>410.25</v>
      </c>
      <c r="H46" s="115">
        <f>H33</f>
        <v>520.55999999999995</v>
      </c>
      <c r="I46" s="115">
        <f>ROUND(F46*H46,2)</f>
        <v>1041.1199999999999</v>
      </c>
      <c r="J46" s="100">
        <f>I46/$H$157</f>
        <v>7.2554486878127441E-4</v>
      </c>
      <c r="L46" s="22">
        <f>ROUND(F46*G46,2)</f>
        <v>820.5</v>
      </c>
    </row>
    <row r="47" spans="1:15" ht="24" customHeight="1">
      <c r="A47" s="91">
        <v>5</v>
      </c>
      <c r="B47" s="92" t="s">
        <v>36</v>
      </c>
      <c r="C47" s="91"/>
      <c r="D47" s="91" t="str">
        <f>MC!C102</f>
        <v>RUA PROJETADA 02 - BAIXÃO DOS SANTOS</v>
      </c>
      <c r="E47" s="93"/>
      <c r="F47" s="94"/>
      <c r="G47" s="114" t="s">
        <v>34</v>
      </c>
      <c r="H47" s="114"/>
      <c r="I47" s="114">
        <f>I48+I50+I53+I57</f>
        <v>69695.290000000008</v>
      </c>
      <c r="J47" s="95">
        <f>J48+J50+J53+J57</f>
        <v>4.8569867102469334E-2</v>
      </c>
    </row>
    <row r="48" spans="1:15" ht="24" customHeight="1">
      <c r="A48" s="91" t="s">
        <v>593</v>
      </c>
      <c r="B48" s="92" t="s">
        <v>36</v>
      </c>
      <c r="C48" s="91"/>
      <c r="D48" s="91" t="s">
        <v>64</v>
      </c>
      <c r="E48" s="93"/>
      <c r="F48" s="94"/>
      <c r="G48" s="114" t="s">
        <v>34</v>
      </c>
      <c r="H48" s="114"/>
      <c r="I48" s="114">
        <f>I49</f>
        <v>564.48</v>
      </c>
      <c r="J48" s="95">
        <f>J49</f>
        <v>3.9337979054254442E-4</v>
      </c>
      <c r="O48" s="120">
        <f>H46+I45</f>
        <v>987.84999999999991</v>
      </c>
    </row>
    <row r="49" spans="1:12" ht="24" customHeight="1">
      <c r="A49" s="96" t="s">
        <v>594</v>
      </c>
      <c r="B49" s="97" t="s">
        <v>62</v>
      </c>
      <c r="C49" s="96" t="s">
        <v>37</v>
      </c>
      <c r="D49" s="96" t="s">
        <v>61</v>
      </c>
      <c r="E49" s="98" t="s">
        <v>54</v>
      </c>
      <c r="F49" s="99">
        <f>MC!E117</f>
        <v>576</v>
      </c>
      <c r="G49" s="115">
        <f>G36</f>
        <v>0.78</v>
      </c>
      <c r="H49" s="115">
        <f>H36</f>
        <v>0.98</v>
      </c>
      <c r="I49" s="115">
        <f>ROUND(F49*H49,2)</f>
        <v>564.48</v>
      </c>
      <c r="J49" s="100">
        <f>I49/$H$157</f>
        <v>3.9337979054254442E-4</v>
      </c>
      <c r="L49" s="22">
        <f>ROUND(F49*G49,2)</f>
        <v>449.28</v>
      </c>
    </row>
    <row r="50" spans="1:12" ht="24" customHeight="1">
      <c r="A50" s="91" t="s">
        <v>595</v>
      </c>
      <c r="B50" s="92" t="s">
        <v>36</v>
      </c>
      <c r="C50" s="91"/>
      <c r="D50" s="91" t="s">
        <v>60</v>
      </c>
      <c r="E50" s="93"/>
      <c r="F50" s="94"/>
      <c r="G50" s="114" t="s">
        <v>34</v>
      </c>
      <c r="H50" s="114"/>
      <c r="I50" s="114">
        <f>I51+I52</f>
        <v>51471.360000000001</v>
      </c>
      <c r="J50" s="95">
        <f>J51+J52</f>
        <v>3.5869814370287516E-2</v>
      </c>
    </row>
    <row r="51" spans="1:12" ht="26.1" customHeight="1">
      <c r="A51" s="96" t="s">
        <v>596</v>
      </c>
      <c r="B51" s="97" t="s">
        <v>58</v>
      </c>
      <c r="C51" s="96" t="s">
        <v>37</v>
      </c>
      <c r="D51" s="96" t="s">
        <v>57</v>
      </c>
      <c r="E51" s="98" t="s">
        <v>54</v>
      </c>
      <c r="F51" s="99">
        <f>MC!E120</f>
        <v>576</v>
      </c>
      <c r="G51" s="115">
        <f>G38</f>
        <v>68.3</v>
      </c>
      <c r="H51" s="115">
        <f>H38</f>
        <v>86.66</v>
      </c>
      <c r="I51" s="115">
        <f>ROUND(F51*H51,2)</f>
        <v>49916.160000000003</v>
      </c>
      <c r="J51" s="100">
        <f>I51/$H$157</f>
        <v>3.4786012906547856E-2</v>
      </c>
      <c r="L51" s="22">
        <f>ROUND(F51*G51,2)</f>
        <v>39340.800000000003</v>
      </c>
    </row>
    <row r="52" spans="1:12" ht="24" customHeight="1">
      <c r="A52" s="96" t="s">
        <v>597</v>
      </c>
      <c r="B52" s="97" t="s">
        <v>55</v>
      </c>
      <c r="C52" s="96" t="s">
        <v>37</v>
      </c>
      <c r="D52" s="96" t="s">
        <v>11</v>
      </c>
      <c r="E52" s="98" t="s">
        <v>54</v>
      </c>
      <c r="F52" s="99">
        <f>MC!E121</f>
        <v>576</v>
      </c>
      <c r="G52" s="115">
        <f>G39</f>
        <v>2.13</v>
      </c>
      <c r="H52" s="115">
        <f>H39</f>
        <v>2.7</v>
      </c>
      <c r="I52" s="115">
        <f>ROUND(F52*H52,2)</f>
        <v>1555.2</v>
      </c>
      <c r="J52" s="100">
        <f>I52/$H$157</f>
        <v>1.0838014637396631E-3</v>
      </c>
      <c r="L52" s="22">
        <f>ROUND(F52*G52,2)</f>
        <v>1226.8800000000001</v>
      </c>
    </row>
    <row r="53" spans="1:12" ht="24" customHeight="1">
      <c r="A53" s="91" t="s">
        <v>598</v>
      </c>
      <c r="B53" s="92" t="s">
        <v>36</v>
      </c>
      <c r="C53" s="91"/>
      <c r="D53" s="91" t="s">
        <v>53</v>
      </c>
      <c r="E53" s="93"/>
      <c r="F53" s="94"/>
      <c r="G53" s="114" t="s">
        <v>34</v>
      </c>
      <c r="H53" s="114"/>
      <c r="I53" s="114">
        <f>I54+I55+I56</f>
        <v>16671.599999999999</v>
      </c>
      <c r="J53" s="95">
        <f>J54+J55+J56</f>
        <v>1.1618251339301805E-2</v>
      </c>
    </row>
    <row r="54" spans="1:12" ht="65.099999999999994" customHeight="1">
      <c r="A54" s="96" t="s">
        <v>599</v>
      </c>
      <c r="B54" s="97" t="s">
        <v>51</v>
      </c>
      <c r="C54" s="96" t="s">
        <v>37</v>
      </c>
      <c r="D54" s="96" t="s">
        <v>50</v>
      </c>
      <c r="E54" s="98" t="s">
        <v>43</v>
      </c>
      <c r="F54" s="99">
        <f>MC!E124</f>
        <v>192</v>
      </c>
      <c r="G54" s="115">
        <f t="shared" ref="G54:H56" si="2">G41</f>
        <v>50.22</v>
      </c>
      <c r="H54" s="115">
        <f t="shared" si="2"/>
        <v>63.72</v>
      </c>
      <c r="I54" s="115">
        <f>ROUND(F54*H54,2)</f>
        <v>12234.24</v>
      </c>
      <c r="J54" s="100">
        <f>I54/$H$157</f>
        <v>8.5259048480853493E-3</v>
      </c>
      <c r="L54" s="22">
        <f>ROUND(F54*G54,2)</f>
        <v>9642.24</v>
      </c>
    </row>
    <row r="55" spans="1:12" ht="65.099999999999994" customHeight="1">
      <c r="A55" s="96" t="s">
        <v>600</v>
      </c>
      <c r="B55" s="97" t="s">
        <v>48</v>
      </c>
      <c r="C55" s="96" t="s">
        <v>37</v>
      </c>
      <c r="D55" s="96" t="s">
        <v>47</v>
      </c>
      <c r="E55" s="98" t="s">
        <v>43</v>
      </c>
      <c r="F55" s="99">
        <f>MC!E125</f>
        <v>6</v>
      </c>
      <c r="G55" s="115">
        <f t="shared" si="2"/>
        <v>50.22</v>
      </c>
      <c r="H55" s="115">
        <f t="shared" si="2"/>
        <v>63.72</v>
      </c>
      <c r="I55" s="115">
        <f>ROUND(F55*H55,2)</f>
        <v>382.32</v>
      </c>
      <c r="J55" s="100">
        <f>I55/$H$157</f>
        <v>2.6643452650266717E-4</v>
      </c>
      <c r="L55" s="22">
        <f>ROUND(F55*G55,2)</f>
        <v>301.32</v>
      </c>
    </row>
    <row r="56" spans="1:12" ht="24" customHeight="1">
      <c r="A56" s="96" t="s">
        <v>601</v>
      </c>
      <c r="B56" s="97" t="s">
        <v>45</v>
      </c>
      <c r="C56" s="96" t="s">
        <v>37</v>
      </c>
      <c r="D56" s="96" t="s">
        <v>44</v>
      </c>
      <c r="E56" s="98" t="s">
        <v>43</v>
      </c>
      <c r="F56" s="99">
        <f>MC!E126</f>
        <v>192</v>
      </c>
      <c r="G56" s="115">
        <f t="shared" si="2"/>
        <v>16.649999999999999</v>
      </c>
      <c r="H56" s="115">
        <f t="shared" si="2"/>
        <v>21.12</v>
      </c>
      <c r="I56" s="115">
        <f>ROUND(F56*H56,2)</f>
        <v>4055.04</v>
      </c>
      <c r="J56" s="100">
        <f>I56/$H$157</f>
        <v>2.8259119647137884E-3</v>
      </c>
      <c r="L56" s="22">
        <f>ROUND(F56*G56,2)</f>
        <v>3196.8</v>
      </c>
    </row>
    <row r="57" spans="1:12" ht="24" customHeight="1">
      <c r="A57" s="91" t="s">
        <v>602</v>
      </c>
      <c r="B57" s="92" t="s">
        <v>36</v>
      </c>
      <c r="C57" s="91"/>
      <c r="D57" s="91" t="s">
        <v>42</v>
      </c>
      <c r="E57" s="93"/>
      <c r="F57" s="94"/>
      <c r="G57" s="114" t="s">
        <v>34</v>
      </c>
      <c r="H57" s="114"/>
      <c r="I57" s="114">
        <f>I58+I59</f>
        <v>987.84999999999991</v>
      </c>
      <c r="J57" s="95">
        <f>J58+J59</f>
        <v>6.8842160233746543E-4</v>
      </c>
    </row>
    <row r="58" spans="1:12" ht="26.1" customHeight="1">
      <c r="A58" s="96" t="s">
        <v>603</v>
      </c>
      <c r="B58" s="97" t="s">
        <v>40</v>
      </c>
      <c r="C58" s="96" t="s">
        <v>37</v>
      </c>
      <c r="D58" s="96" t="s">
        <v>26</v>
      </c>
      <c r="E58" s="98" t="s">
        <v>23</v>
      </c>
      <c r="F58" s="99">
        <f>MC!E129</f>
        <v>1</v>
      </c>
      <c r="G58" s="115">
        <f>G45</f>
        <v>368.27</v>
      </c>
      <c r="H58" s="115">
        <f>H45</f>
        <v>467.29</v>
      </c>
      <c r="I58" s="115">
        <f>ROUND(F58*H58,2)</f>
        <v>467.29</v>
      </c>
      <c r="J58" s="100">
        <f>I58/$H$157</f>
        <v>3.2564916794682822E-4</v>
      </c>
      <c r="L58" s="22">
        <f>ROUND(F58*G58,2)</f>
        <v>368.27</v>
      </c>
    </row>
    <row r="59" spans="1:12" ht="26.1" customHeight="1">
      <c r="A59" s="96" t="s">
        <v>604</v>
      </c>
      <c r="B59" s="97" t="s">
        <v>38</v>
      </c>
      <c r="C59" s="96" t="s">
        <v>37</v>
      </c>
      <c r="D59" s="96" t="s">
        <v>27</v>
      </c>
      <c r="E59" s="98" t="s">
        <v>23</v>
      </c>
      <c r="F59" s="99">
        <f>MC!E130</f>
        <v>1</v>
      </c>
      <c r="G59" s="115">
        <f>G46</f>
        <v>410.25</v>
      </c>
      <c r="H59" s="115">
        <f>H46</f>
        <v>520.55999999999995</v>
      </c>
      <c r="I59" s="115">
        <f>ROUND(F59*H59,2)</f>
        <v>520.55999999999995</v>
      </c>
      <c r="J59" s="100">
        <f>I59/$H$157</f>
        <v>3.6277243439063721E-4</v>
      </c>
      <c r="L59" s="22">
        <f>ROUND(F59*G59,2)</f>
        <v>410.25</v>
      </c>
    </row>
    <row r="60" spans="1:12" ht="24" customHeight="1">
      <c r="A60" s="91">
        <v>6</v>
      </c>
      <c r="B60" s="92" t="s">
        <v>36</v>
      </c>
      <c r="C60" s="91"/>
      <c r="D60" s="91" t="str">
        <f>MC!C132</f>
        <v>RUA MORADORA ESTELA - BAIXÃO DOS SANTOS</v>
      </c>
      <c r="E60" s="93"/>
      <c r="F60" s="94"/>
      <c r="G60" s="114" t="s">
        <v>34</v>
      </c>
      <c r="H60" s="114"/>
      <c r="I60" s="114">
        <f>I61+I63+I66+I70</f>
        <v>36244.449999999997</v>
      </c>
      <c r="J60" s="95">
        <f>J61+J63+J66+J70</f>
        <v>2.5258351313296706E-2</v>
      </c>
    </row>
    <row r="61" spans="1:12" ht="24" customHeight="1">
      <c r="A61" s="91" t="s">
        <v>605</v>
      </c>
      <c r="B61" s="92" t="s">
        <v>36</v>
      </c>
      <c r="C61" s="91"/>
      <c r="D61" s="91" t="s">
        <v>64</v>
      </c>
      <c r="E61" s="93"/>
      <c r="F61" s="94"/>
      <c r="G61" s="114" t="s">
        <v>34</v>
      </c>
      <c r="H61" s="114"/>
      <c r="I61" s="114">
        <f>I62</f>
        <v>288.12</v>
      </c>
      <c r="J61" s="95">
        <f>J62</f>
        <v>2.0078760142275704E-4</v>
      </c>
    </row>
    <row r="62" spans="1:12" ht="24" customHeight="1">
      <c r="A62" s="96" t="s">
        <v>606</v>
      </c>
      <c r="B62" s="97" t="s">
        <v>62</v>
      </c>
      <c r="C62" s="96" t="s">
        <v>37</v>
      </c>
      <c r="D62" s="96" t="s">
        <v>61</v>
      </c>
      <c r="E62" s="98" t="s">
        <v>54</v>
      </c>
      <c r="F62" s="99">
        <f>MC!E147</f>
        <v>294</v>
      </c>
      <c r="G62" s="115">
        <f>G49</f>
        <v>0.78</v>
      </c>
      <c r="H62" s="115">
        <f>H49</f>
        <v>0.98</v>
      </c>
      <c r="I62" s="115">
        <f>ROUND(F62*H62,2)</f>
        <v>288.12</v>
      </c>
      <c r="J62" s="100">
        <f>I62/$H$157</f>
        <v>2.0078760142275704E-4</v>
      </c>
      <c r="L62" s="22">
        <f>ROUND(F62*G62,2)</f>
        <v>229.32</v>
      </c>
    </row>
    <row r="63" spans="1:12" ht="24" customHeight="1">
      <c r="A63" s="91" t="s">
        <v>607</v>
      </c>
      <c r="B63" s="92" t="s">
        <v>36</v>
      </c>
      <c r="C63" s="91"/>
      <c r="D63" s="91" t="s">
        <v>60</v>
      </c>
      <c r="E63" s="93"/>
      <c r="F63" s="94"/>
      <c r="G63" s="114" t="s">
        <v>34</v>
      </c>
      <c r="H63" s="114"/>
      <c r="I63" s="114">
        <f>I64+I65</f>
        <v>26271.84</v>
      </c>
      <c r="J63" s="95">
        <f>J64+J65</f>
        <v>1.8308551084834257E-2</v>
      </c>
    </row>
    <row r="64" spans="1:12" ht="26.1" customHeight="1">
      <c r="A64" s="96" t="s">
        <v>608</v>
      </c>
      <c r="B64" s="97" t="s">
        <v>58</v>
      </c>
      <c r="C64" s="96" t="s">
        <v>37</v>
      </c>
      <c r="D64" s="96" t="s">
        <v>57</v>
      </c>
      <c r="E64" s="98" t="s">
        <v>54</v>
      </c>
      <c r="F64" s="99">
        <f>MC!E150</f>
        <v>294</v>
      </c>
      <c r="G64" s="115">
        <f>G51</f>
        <v>68.3</v>
      </c>
      <c r="H64" s="115">
        <f>H51</f>
        <v>86.66</v>
      </c>
      <c r="I64" s="115">
        <f>ROUND(F64*H64,2)</f>
        <v>25478.04</v>
      </c>
      <c r="J64" s="100">
        <f>I64/$H$157</f>
        <v>1.7755360754383803E-2</v>
      </c>
      <c r="L64" s="22">
        <f>ROUND(F64*G64,2)</f>
        <v>20080.2</v>
      </c>
    </row>
    <row r="65" spans="1:12" ht="24" customHeight="1">
      <c r="A65" s="96" t="s">
        <v>609</v>
      </c>
      <c r="B65" s="97" t="s">
        <v>55</v>
      </c>
      <c r="C65" s="96" t="s">
        <v>37</v>
      </c>
      <c r="D65" s="96" t="s">
        <v>11</v>
      </c>
      <c r="E65" s="98" t="s">
        <v>54</v>
      </c>
      <c r="F65" s="99">
        <f>MC!E151</f>
        <v>294</v>
      </c>
      <c r="G65" s="115">
        <f>G52</f>
        <v>2.13</v>
      </c>
      <c r="H65" s="115">
        <f>H52</f>
        <v>2.7</v>
      </c>
      <c r="I65" s="115">
        <f>ROUND(F65*H65,2)</f>
        <v>793.8</v>
      </c>
      <c r="J65" s="100">
        <f>I65/$H$157</f>
        <v>5.5319033045045298E-4</v>
      </c>
      <c r="L65" s="22">
        <f>ROUND(F65*G65,2)</f>
        <v>626.22</v>
      </c>
    </row>
    <row r="66" spans="1:12" ht="24" customHeight="1">
      <c r="A66" s="91" t="s">
        <v>610</v>
      </c>
      <c r="B66" s="92" t="s">
        <v>36</v>
      </c>
      <c r="C66" s="91"/>
      <c r="D66" s="91" t="s">
        <v>53</v>
      </c>
      <c r="E66" s="93"/>
      <c r="F66" s="94"/>
      <c r="G66" s="114" t="s">
        <v>34</v>
      </c>
      <c r="H66" s="114"/>
      <c r="I66" s="114">
        <f>I67+I68+I69</f>
        <v>8696.64</v>
      </c>
      <c r="J66" s="95">
        <f>J67+J68+J69</f>
        <v>6.0605910247022287E-3</v>
      </c>
    </row>
    <row r="67" spans="1:12" ht="65.099999999999994" customHeight="1">
      <c r="A67" s="96" t="s">
        <v>611</v>
      </c>
      <c r="B67" s="97" t="s">
        <v>51</v>
      </c>
      <c r="C67" s="96" t="s">
        <v>37</v>
      </c>
      <c r="D67" s="96" t="s">
        <v>50</v>
      </c>
      <c r="E67" s="98" t="s">
        <v>43</v>
      </c>
      <c r="F67" s="99">
        <f>MC!E154</f>
        <v>98</v>
      </c>
      <c r="G67" s="115">
        <f t="shared" ref="G67:H67" si="3">G54</f>
        <v>50.22</v>
      </c>
      <c r="H67" s="115">
        <f t="shared" si="3"/>
        <v>63.72</v>
      </c>
      <c r="I67" s="115">
        <f>ROUND(F67*H67,2)</f>
        <v>6244.56</v>
      </c>
      <c r="J67" s="100">
        <f>I67/$H$157</f>
        <v>4.3517639328768979E-3</v>
      </c>
      <c r="L67" s="22">
        <f>ROUND(F67*G67,2)</f>
        <v>4921.5600000000004</v>
      </c>
    </row>
    <row r="68" spans="1:12" ht="65.099999999999994" customHeight="1">
      <c r="A68" s="96" t="s">
        <v>612</v>
      </c>
      <c r="B68" s="97" t="s">
        <v>48</v>
      </c>
      <c r="C68" s="96" t="s">
        <v>37</v>
      </c>
      <c r="D68" s="96" t="s">
        <v>47</v>
      </c>
      <c r="E68" s="98" t="s">
        <v>43</v>
      </c>
      <c r="F68" s="99">
        <f>MC!E155</f>
        <v>6</v>
      </c>
      <c r="G68" s="115">
        <f t="shared" ref="G68:H68" si="4">G55</f>
        <v>50.22</v>
      </c>
      <c r="H68" s="115">
        <f t="shared" si="4"/>
        <v>63.72</v>
      </c>
      <c r="I68" s="115">
        <f>ROUND(F68*H68,2)</f>
        <v>382.32</v>
      </c>
      <c r="J68" s="100">
        <f>I68/$H$157</f>
        <v>2.6643452650266717E-4</v>
      </c>
      <c r="L68" s="22">
        <f>ROUND(F68*G68,2)</f>
        <v>301.32</v>
      </c>
    </row>
    <row r="69" spans="1:12" ht="24" customHeight="1">
      <c r="A69" s="96" t="s">
        <v>613</v>
      </c>
      <c r="B69" s="97" t="s">
        <v>45</v>
      </c>
      <c r="C69" s="96" t="s">
        <v>37</v>
      </c>
      <c r="D69" s="96" t="s">
        <v>44</v>
      </c>
      <c r="E69" s="98" t="s">
        <v>43</v>
      </c>
      <c r="F69" s="99">
        <f>MC!E156</f>
        <v>98</v>
      </c>
      <c r="G69" s="115">
        <f t="shared" ref="G69:H69" si="5">G56</f>
        <v>16.649999999999999</v>
      </c>
      <c r="H69" s="115">
        <f t="shared" si="5"/>
        <v>21.12</v>
      </c>
      <c r="I69" s="115">
        <f>ROUND(F69*H69,2)</f>
        <v>2069.7600000000002</v>
      </c>
      <c r="J69" s="100">
        <f>I69/$H$157</f>
        <v>1.4423925653226631E-3</v>
      </c>
      <c r="L69" s="22">
        <f>ROUND(F69*G69,2)</f>
        <v>1631.7</v>
      </c>
    </row>
    <row r="70" spans="1:12" ht="24" customHeight="1">
      <c r="A70" s="91" t="s">
        <v>614</v>
      </c>
      <c r="B70" s="92" t="s">
        <v>36</v>
      </c>
      <c r="C70" s="91"/>
      <c r="D70" s="91" t="s">
        <v>42</v>
      </c>
      <c r="E70" s="93"/>
      <c r="F70" s="94"/>
      <c r="G70" s="114" t="s">
        <v>34</v>
      </c>
      <c r="H70" s="114"/>
      <c r="I70" s="114">
        <f>I71+I72</f>
        <v>987.84999999999991</v>
      </c>
      <c r="J70" s="95">
        <f>J71+J72</f>
        <v>6.8842160233746543E-4</v>
      </c>
    </row>
    <row r="71" spans="1:12" ht="26.1" customHeight="1">
      <c r="A71" s="96" t="s">
        <v>615</v>
      </c>
      <c r="B71" s="97" t="s">
        <v>40</v>
      </c>
      <c r="C71" s="96" t="s">
        <v>37</v>
      </c>
      <c r="D71" s="96" t="s">
        <v>26</v>
      </c>
      <c r="E71" s="98" t="s">
        <v>23</v>
      </c>
      <c r="F71" s="99">
        <f>MC!E159</f>
        <v>1</v>
      </c>
      <c r="G71" s="115">
        <f>G58</f>
        <v>368.27</v>
      </c>
      <c r="H71" s="115">
        <f>H58</f>
        <v>467.29</v>
      </c>
      <c r="I71" s="115">
        <f>ROUND(F71*H71,2)</f>
        <v>467.29</v>
      </c>
      <c r="J71" s="100">
        <f>I71/$H$157</f>
        <v>3.2564916794682822E-4</v>
      </c>
      <c r="L71" s="22">
        <f>ROUND(F71*G71,2)</f>
        <v>368.27</v>
      </c>
    </row>
    <row r="72" spans="1:12" ht="26.1" customHeight="1">
      <c r="A72" s="96" t="s">
        <v>616</v>
      </c>
      <c r="B72" s="97" t="s">
        <v>38</v>
      </c>
      <c r="C72" s="96" t="s">
        <v>37</v>
      </c>
      <c r="D72" s="96" t="s">
        <v>27</v>
      </c>
      <c r="E72" s="98" t="s">
        <v>23</v>
      </c>
      <c r="F72" s="99">
        <f>MC!E160</f>
        <v>1</v>
      </c>
      <c r="G72" s="115">
        <f>G59</f>
        <v>410.25</v>
      </c>
      <c r="H72" s="115">
        <f>H59</f>
        <v>520.55999999999995</v>
      </c>
      <c r="I72" s="115">
        <f>ROUND(F72*H72,2)</f>
        <v>520.55999999999995</v>
      </c>
      <c r="J72" s="100">
        <f>I72/$H$157</f>
        <v>3.6277243439063721E-4</v>
      </c>
      <c r="L72" s="22">
        <f>ROUND(F72*G72,2)</f>
        <v>410.25</v>
      </c>
    </row>
    <row r="73" spans="1:12" ht="24" customHeight="1">
      <c r="A73" s="91">
        <v>7</v>
      </c>
      <c r="B73" s="92" t="s">
        <v>36</v>
      </c>
      <c r="C73" s="91"/>
      <c r="D73" s="91" t="str">
        <f>MC!C162</f>
        <v>RUA MORADOR NETINHO - BAIXÃO DOS SANTOS</v>
      </c>
      <c r="E73" s="93"/>
      <c r="F73" s="94"/>
      <c r="G73" s="114" t="s">
        <v>34</v>
      </c>
      <c r="H73" s="114"/>
      <c r="I73" s="114">
        <f>I74+I76+I79+I83</f>
        <v>103348.81000000001</v>
      </c>
      <c r="J73" s="95">
        <f>J74+J76+J79+J83</f>
        <v>7.2022628313883966E-2</v>
      </c>
    </row>
    <row r="74" spans="1:12" ht="24" customHeight="1">
      <c r="A74" s="91" t="s">
        <v>617</v>
      </c>
      <c r="B74" s="92" t="s">
        <v>36</v>
      </c>
      <c r="C74" s="91"/>
      <c r="D74" s="91" t="s">
        <v>64</v>
      </c>
      <c r="E74" s="93"/>
      <c r="F74" s="94"/>
      <c r="G74" s="114" t="s">
        <v>34</v>
      </c>
      <c r="H74" s="114"/>
      <c r="I74" s="114">
        <f>I75</f>
        <v>846.72</v>
      </c>
      <c r="J74" s="95">
        <f>J75</f>
        <v>5.9006968581381658E-4</v>
      </c>
    </row>
    <row r="75" spans="1:12" ht="24" customHeight="1">
      <c r="A75" s="96" t="s">
        <v>618</v>
      </c>
      <c r="B75" s="97" t="s">
        <v>62</v>
      </c>
      <c r="C75" s="96" t="s">
        <v>37</v>
      </c>
      <c r="D75" s="96" t="s">
        <v>61</v>
      </c>
      <c r="E75" s="98" t="s">
        <v>54</v>
      </c>
      <c r="F75" s="99">
        <f>MC!E177</f>
        <v>864</v>
      </c>
      <c r="G75" s="115">
        <f>G62</f>
        <v>0.78</v>
      </c>
      <c r="H75" s="115">
        <f>H62</f>
        <v>0.98</v>
      </c>
      <c r="I75" s="115">
        <f>ROUND(F75*H75,2)</f>
        <v>846.72</v>
      </c>
      <c r="J75" s="100">
        <f>I75/$H$157</f>
        <v>5.9006968581381658E-4</v>
      </c>
      <c r="L75" s="22">
        <f>ROUND(F75*G75,2)</f>
        <v>673.92</v>
      </c>
    </row>
    <row r="76" spans="1:12" ht="24" customHeight="1">
      <c r="A76" s="91" t="s">
        <v>619</v>
      </c>
      <c r="B76" s="92" t="s">
        <v>36</v>
      </c>
      <c r="C76" s="91"/>
      <c r="D76" s="91" t="s">
        <v>60</v>
      </c>
      <c r="E76" s="93"/>
      <c r="F76" s="94"/>
      <c r="G76" s="114" t="s">
        <v>34</v>
      </c>
      <c r="H76" s="114"/>
      <c r="I76" s="114">
        <f>I77+I78</f>
        <v>77207.040000000008</v>
      </c>
      <c r="J76" s="95">
        <f>J77+J78</f>
        <v>5.3804721555431277E-2</v>
      </c>
    </row>
    <row r="77" spans="1:12" ht="26.1" customHeight="1">
      <c r="A77" s="96" t="s">
        <v>621</v>
      </c>
      <c r="B77" s="97" t="s">
        <v>58</v>
      </c>
      <c r="C77" s="96" t="s">
        <v>37</v>
      </c>
      <c r="D77" s="96" t="s">
        <v>57</v>
      </c>
      <c r="E77" s="98" t="s">
        <v>54</v>
      </c>
      <c r="F77" s="99">
        <f>MC!E180</f>
        <v>864</v>
      </c>
      <c r="G77" s="115">
        <f>G64</f>
        <v>68.3</v>
      </c>
      <c r="H77" s="115">
        <f>H64</f>
        <v>86.66</v>
      </c>
      <c r="I77" s="115">
        <f>ROUND(F77*H77,2)</f>
        <v>74874.240000000005</v>
      </c>
      <c r="J77" s="100">
        <f>I77/$H$157</f>
        <v>5.2179019359821784E-2</v>
      </c>
      <c r="L77" s="22">
        <f>ROUND(F77*G77,2)</f>
        <v>59011.199999999997</v>
      </c>
    </row>
    <row r="78" spans="1:12" ht="24" customHeight="1">
      <c r="A78" s="96" t="s">
        <v>620</v>
      </c>
      <c r="B78" s="97" t="s">
        <v>55</v>
      </c>
      <c r="C78" s="96" t="s">
        <v>37</v>
      </c>
      <c r="D78" s="96" t="s">
        <v>11</v>
      </c>
      <c r="E78" s="98" t="s">
        <v>54</v>
      </c>
      <c r="F78" s="99">
        <f>MC!E181</f>
        <v>864</v>
      </c>
      <c r="G78" s="115">
        <f>G65</f>
        <v>2.13</v>
      </c>
      <c r="H78" s="115">
        <f>H65</f>
        <v>2.7</v>
      </c>
      <c r="I78" s="115">
        <f>ROUND(F78*H78,2)</f>
        <v>2332.8000000000002</v>
      </c>
      <c r="J78" s="100">
        <f>I78/$H$157</f>
        <v>1.6257021956094949E-3</v>
      </c>
      <c r="L78" s="22">
        <f>ROUND(F78*G78,2)</f>
        <v>1840.32</v>
      </c>
    </row>
    <row r="79" spans="1:12" ht="24" customHeight="1">
      <c r="A79" s="91" t="s">
        <v>622</v>
      </c>
      <c r="B79" s="92" t="s">
        <v>36</v>
      </c>
      <c r="C79" s="91"/>
      <c r="D79" s="91" t="s">
        <v>53</v>
      </c>
      <c r="E79" s="93"/>
      <c r="F79" s="94"/>
      <c r="G79" s="114" t="s">
        <v>34</v>
      </c>
      <c r="H79" s="114"/>
      <c r="I79" s="114">
        <f>I80+I81+I82</f>
        <v>24307.200000000001</v>
      </c>
      <c r="J79" s="95">
        <f>J80+J81+J82</f>
        <v>1.6939415470301401E-2</v>
      </c>
    </row>
    <row r="80" spans="1:12" ht="65.099999999999994" customHeight="1">
      <c r="A80" s="96" t="s">
        <v>623</v>
      </c>
      <c r="B80" s="97" t="s">
        <v>51</v>
      </c>
      <c r="C80" s="96" t="s">
        <v>37</v>
      </c>
      <c r="D80" s="96" t="s">
        <v>50</v>
      </c>
      <c r="E80" s="98" t="s">
        <v>43</v>
      </c>
      <c r="F80" s="99">
        <f>MC!E184</f>
        <v>282</v>
      </c>
      <c r="G80" s="115">
        <f t="shared" ref="G80:H80" si="6">G67</f>
        <v>50.22</v>
      </c>
      <c r="H80" s="115">
        <f t="shared" si="6"/>
        <v>63.72</v>
      </c>
      <c r="I80" s="115">
        <f>ROUND(F80*H80,2)</f>
        <v>17969.04</v>
      </c>
      <c r="J80" s="100">
        <f>I80/$H$157</f>
        <v>1.2522422745625358E-2</v>
      </c>
      <c r="L80" s="22">
        <f>ROUND(F80*G80,2)</f>
        <v>14162.04</v>
      </c>
    </row>
    <row r="81" spans="1:15" ht="65.099999999999994" customHeight="1">
      <c r="A81" s="96" t="s">
        <v>624</v>
      </c>
      <c r="B81" s="97" t="s">
        <v>48</v>
      </c>
      <c r="C81" s="96" t="s">
        <v>37</v>
      </c>
      <c r="D81" s="96" t="s">
        <v>47</v>
      </c>
      <c r="E81" s="98" t="s">
        <v>43</v>
      </c>
      <c r="F81" s="99">
        <f>MC!E185</f>
        <v>6</v>
      </c>
      <c r="G81" s="115">
        <f t="shared" ref="G81:H81" si="7">G68</f>
        <v>50.22</v>
      </c>
      <c r="H81" s="115">
        <f t="shared" si="7"/>
        <v>63.72</v>
      </c>
      <c r="I81" s="115">
        <f>ROUND(F81*H81,2)</f>
        <v>382.32</v>
      </c>
      <c r="J81" s="100">
        <f>I81/$H$157</f>
        <v>2.6643452650266717E-4</v>
      </c>
      <c r="L81" s="22">
        <f>ROUND(F81*G81,2)</f>
        <v>301.32</v>
      </c>
    </row>
    <row r="82" spans="1:15" ht="24" customHeight="1">
      <c r="A82" s="96" t="s">
        <v>625</v>
      </c>
      <c r="B82" s="97" t="s">
        <v>45</v>
      </c>
      <c r="C82" s="96" t="s">
        <v>37</v>
      </c>
      <c r="D82" s="96" t="s">
        <v>44</v>
      </c>
      <c r="E82" s="98" t="s">
        <v>43</v>
      </c>
      <c r="F82" s="99">
        <f>MC!E186</f>
        <v>282</v>
      </c>
      <c r="G82" s="115">
        <f t="shared" ref="G82:H82" si="8">G69</f>
        <v>16.649999999999999</v>
      </c>
      <c r="H82" s="115">
        <f t="shared" si="8"/>
        <v>21.12</v>
      </c>
      <c r="I82" s="115">
        <f>ROUND(F82*H82,2)</f>
        <v>5955.84</v>
      </c>
      <c r="J82" s="100">
        <f>I82/$H$157</f>
        <v>4.1505581981733765E-3</v>
      </c>
      <c r="L82" s="22">
        <f>ROUND(F82*G82,2)</f>
        <v>4695.3</v>
      </c>
    </row>
    <row r="83" spans="1:15" ht="24" customHeight="1">
      <c r="A83" s="91" t="s">
        <v>626</v>
      </c>
      <c r="B83" s="92" t="s">
        <v>36</v>
      </c>
      <c r="C83" s="91"/>
      <c r="D83" s="91" t="s">
        <v>42</v>
      </c>
      <c r="E83" s="93"/>
      <c r="F83" s="94"/>
      <c r="G83" s="114" t="s">
        <v>34</v>
      </c>
      <c r="H83" s="114"/>
      <c r="I83" s="114">
        <f>I84+I85</f>
        <v>987.84999999999991</v>
      </c>
      <c r="J83" s="95">
        <f>J84+J85</f>
        <v>6.8842160233746543E-4</v>
      </c>
    </row>
    <row r="84" spans="1:15" ht="26.1" customHeight="1">
      <c r="A84" s="96" t="s">
        <v>627</v>
      </c>
      <c r="B84" s="97" t="s">
        <v>40</v>
      </c>
      <c r="C84" s="96" t="s">
        <v>37</v>
      </c>
      <c r="D84" s="96" t="s">
        <v>26</v>
      </c>
      <c r="E84" s="98" t="s">
        <v>23</v>
      </c>
      <c r="F84" s="99">
        <f>MC!E189</f>
        <v>1</v>
      </c>
      <c r="G84" s="115">
        <f>G71</f>
        <v>368.27</v>
      </c>
      <c r="H84" s="115">
        <f>H71</f>
        <v>467.29</v>
      </c>
      <c r="I84" s="115">
        <f>ROUND(F84*H84,2)</f>
        <v>467.29</v>
      </c>
      <c r="J84" s="100">
        <f>I84/$H$157</f>
        <v>3.2564916794682822E-4</v>
      </c>
      <c r="L84" s="22">
        <f>ROUND(F84*G84,2)</f>
        <v>368.27</v>
      </c>
    </row>
    <row r="85" spans="1:15" ht="26.1" customHeight="1">
      <c r="A85" s="96" t="s">
        <v>628</v>
      </c>
      <c r="B85" s="97" t="s">
        <v>38</v>
      </c>
      <c r="C85" s="96" t="s">
        <v>37</v>
      </c>
      <c r="D85" s="96" t="s">
        <v>27</v>
      </c>
      <c r="E85" s="98" t="s">
        <v>23</v>
      </c>
      <c r="F85" s="99">
        <f>MC!E190</f>
        <v>1</v>
      </c>
      <c r="G85" s="115">
        <f>G72</f>
        <v>410.25</v>
      </c>
      <c r="H85" s="115">
        <f>H72</f>
        <v>520.55999999999995</v>
      </c>
      <c r="I85" s="115">
        <f>ROUND(F85*H85,2)</f>
        <v>520.55999999999995</v>
      </c>
      <c r="J85" s="100">
        <f>I85/$H$157</f>
        <v>3.6277243439063721E-4</v>
      </c>
      <c r="L85" s="22">
        <f>ROUND(F85*G85,2)</f>
        <v>410.25</v>
      </c>
    </row>
    <row r="86" spans="1:15" ht="24" customHeight="1">
      <c r="A86" s="91">
        <v>8</v>
      </c>
      <c r="B86" s="92" t="s">
        <v>36</v>
      </c>
      <c r="C86" s="91"/>
      <c r="D86" s="91" t="str">
        <f>MC!C192</f>
        <v>RUA MORADOR DOMINGOS - BAIXÃO DOS SANTOS</v>
      </c>
      <c r="E86" s="93"/>
      <c r="F86" s="94"/>
      <c r="G86" s="114" t="s">
        <v>34</v>
      </c>
      <c r="H86" s="114"/>
      <c r="I86" s="114">
        <f>I87+I89+I92+I96</f>
        <v>161507.17000000001</v>
      </c>
      <c r="J86" s="95">
        <f>J87+J89+J92+J96</f>
        <v>0.11255253809828357</v>
      </c>
    </row>
    <row r="87" spans="1:15" ht="24" customHeight="1">
      <c r="A87" s="91" t="s">
        <v>629</v>
      </c>
      <c r="B87" s="92" t="s">
        <v>36</v>
      </c>
      <c r="C87" s="91"/>
      <c r="D87" s="91" t="s">
        <v>64</v>
      </c>
      <c r="E87" s="93"/>
      <c r="F87" s="94"/>
      <c r="G87" s="114" t="s">
        <v>34</v>
      </c>
      <c r="H87" s="114"/>
      <c r="I87" s="114">
        <f>I88</f>
        <v>1323</v>
      </c>
      <c r="J87" s="95">
        <f>J88</f>
        <v>9.2198388408408841E-4</v>
      </c>
      <c r="O87" s="120">
        <f>H85+I84</f>
        <v>987.84999999999991</v>
      </c>
    </row>
    <row r="88" spans="1:15" ht="24" customHeight="1">
      <c r="A88" s="96" t="s">
        <v>630</v>
      </c>
      <c r="B88" s="97" t="s">
        <v>62</v>
      </c>
      <c r="C88" s="96" t="s">
        <v>37</v>
      </c>
      <c r="D88" s="96" t="s">
        <v>61</v>
      </c>
      <c r="E88" s="98" t="s">
        <v>54</v>
      </c>
      <c r="F88" s="99">
        <f>MC!E207</f>
        <v>1350</v>
      </c>
      <c r="G88" s="115">
        <f>G75</f>
        <v>0.78</v>
      </c>
      <c r="H88" s="115">
        <f>H75</f>
        <v>0.98</v>
      </c>
      <c r="I88" s="115">
        <f>ROUND(F88*H88,2)</f>
        <v>1323</v>
      </c>
      <c r="J88" s="100">
        <f>I88/$H$157</f>
        <v>9.2198388408408841E-4</v>
      </c>
      <c r="L88" s="22">
        <f>ROUND(F88*G88,2)</f>
        <v>1053</v>
      </c>
    </row>
    <row r="89" spans="1:15" ht="24" customHeight="1">
      <c r="A89" s="91" t="s">
        <v>631</v>
      </c>
      <c r="B89" s="92" t="s">
        <v>36</v>
      </c>
      <c r="C89" s="91"/>
      <c r="D89" s="91" t="s">
        <v>60</v>
      </c>
      <c r="E89" s="93"/>
      <c r="F89" s="94"/>
      <c r="G89" s="114" t="s">
        <v>34</v>
      </c>
      <c r="H89" s="114"/>
      <c r="I89" s="114">
        <f>I90+I91</f>
        <v>120636</v>
      </c>
      <c r="J89" s="95">
        <f>J90+J91</f>
        <v>8.4069877430361373E-2</v>
      </c>
    </row>
    <row r="90" spans="1:15" ht="26.1" customHeight="1">
      <c r="A90" s="96" t="s">
        <v>632</v>
      </c>
      <c r="B90" s="97" t="s">
        <v>58</v>
      </c>
      <c r="C90" s="96" t="s">
        <v>37</v>
      </c>
      <c r="D90" s="96" t="s">
        <v>57</v>
      </c>
      <c r="E90" s="98" t="s">
        <v>54</v>
      </c>
      <c r="F90" s="99">
        <f>MC!E210</f>
        <v>1350</v>
      </c>
      <c r="G90" s="115">
        <f>G77</f>
        <v>68.3</v>
      </c>
      <c r="H90" s="115">
        <f>H77</f>
        <v>86.66</v>
      </c>
      <c r="I90" s="115">
        <f>ROUND(F90*H90,2)</f>
        <v>116991</v>
      </c>
      <c r="J90" s="100">
        <f>I90/$H$157</f>
        <v>8.1529717749721536E-2</v>
      </c>
      <c r="L90" s="22">
        <f>ROUND(F90*G90,2)</f>
        <v>92205</v>
      </c>
    </row>
    <row r="91" spans="1:15" ht="24" customHeight="1">
      <c r="A91" s="96" t="s">
        <v>633</v>
      </c>
      <c r="B91" s="97" t="s">
        <v>55</v>
      </c>
      <c r="C91" s="96" t="s">
        <v>37</v>
      </c>
      <c r="D91" s="96" t="s">
        <v>11</v>
      </c>
      <c r="E91" s="98" t="s">
        <v>54</v>
      </c>
      <c r="F91" s="99">
        <f>MC!E211</f>
        <v>1350</v>
      </c>
      <c r="G91" s="115">
        <f>G78</f>
        <v>2.13</v>
      </c>
      <c r="H91" s="115">
        <f>H78</f>
        <v>2.7</v>
      </c>
      <c r="I91" s="115">
        <f>ROUND(F91*H91,2)</f>
        <v>3645</v>
      </c>
      <c r="J91" s="100">
        <f>I91/$H$157</f>
        <v>2.5401596806398355E-3</v>
      </c>
      <c r="L91" s="22">
        <f>ROUND(F91*G91,2)</f>
        <v>2875.5</v>
      </c>
    </row>
    <row r="92" spans="1:15" ht="24" customHeight="1">
      <c r="A92" s="91" t="s">
        <v>634</v>
      </c>
      <c r="B92" s="92" t="s">
        <v>36</v>
      </c>
      <c r="C92" s="91"/>
      <c r="D92" s="91" t="s">
        <v>53</v>
      </c>
      <c r="E92" s="93"/>
      <c r="F92" s="94"/>
      <c r="G92" s="114" t="s">
        <v>34</v>
      </c>
      <c r="H92" s="114"/>
      <c r="I92" s="114">
        <f>I93+I94+I95</f>
        <v>38560.32</v>
      </c>
      <c r="J92" s="95">
        <f>J93+J94+J95</f>
        <v>2.6872255181500646E-2</v>
      </c>
    </row>
    <row r="93" spans="1:15" ht="65.099999999999994" customHeight="1">
      <c r="A93" s="96" t="s">
        <v>635</v>
      </c>
      <c r="B93" s="97" t="s">
        <v>51</v>
      </c>
      <c r="C93" s="96" t="s">
        <v>37</v>
      </c>
      <c r="D93" s="96" t="s">
        <v>50</v>
      </c>
      <c r="E93" s="98" t="s">
        <v>43</v>
      </c>
      <c r="F93" s="99">
        <f>MC!E214</f>
        <v>450</v>
      </c>
      <c r="G93" s="115">
        <f t="shared" ref="G93:H95" si="9">G80</f>
        <v>50.22</v>
      </c>
      <c r="H93" s="115">
        <f t="shared" si="9"/>
        <v>63.72</v>
      </c>
      <c r="I93" s="115">
        <f>ROUND(F93*H93,2)</f>
        <v>28674</v>
      </c>
      <c r="J93" s="100">
        <f>I93/$H$157</f>
        <v>1.9982589487700039E-2</v>
      </c>
      <c r="L93" s="22">
        <f>ROUND(F93*G93,2)</f>
        <v>22599</v>
      </c>
    </row>
    <row r="94" spans="1:15" ht="65.099999999999994" customHeight="1">
      <c r="A94" s="96" t="s">
        <v>636</v>
      </c>
      <c r="B94" s="97" t="s">
        <v>48</v>
      </c>
      <c r="C94" s="96" t="s">
        <v>37</v>
      </c>
      <c r="D94" s="96" t="s">
        <v>47</v>
      </c>
      <c r="E94" s="98" t="s">
        <v>43</v>
      </c>
      <c r="F94" s="99">
        <f>MC!E215</f>
        <v>6</v>
      </c>
      <c r="G94" s="115">
        <f t="shared" si="9"/>
        <v>50.22</v>
      </c>
      <c r="H94" s="115">
        <f t="shared" si="9"/>
        <v>63.72</v>
      </c>
      <c r="I94" s="115">
        <f>ROUND(F94*H94,2)</f>
        <v>382.32</v>
      </c>
      <c r="J94" s="100">
        <f>I94/$H$157</f>
        <v>2.6643452650266717E-4</v>
      </c>
      <c r="L94" s="22">
        <f>ROUND(F94*G94,2)</f>
        <v>301.32</v>
      </c>
    </row>
    <row r="95" spans="1:15" ht="24" customHeight="1">
      <c r="A95" s="96" t="s">
        <v>637</v>
      </c>
      <c r="B95" s="97" t="s">
        <v>45</v>
      </c>
      <c r="C95" s="96" t="s">
        <v>37</v>
      </c>
      <c r="D95" s="96" t="s">
        <v>44</v>
      </c>
      <c r="E95" s="98" t="s">
        <v>43</v>
      </c>
      <c r="F95" s="99">
        <f>MC!E216</f>
        <v>450</v>
      </c>
      <c r="G95" s="115">
        <f t="shared" si="9"/>
        <v>16.649999999999999</v>
      </c>
      <c r="H95" s="115">
        <f t="shared" si="9"/>
        <v>21.12</v>
      </c>
      <c r="I95" s="115">
        <f>ROUND(F95*H95,2)</f>
        <v>9504</v>
      </c>
      <c r="J95" s="100">
        <f>I95/$H$157</f>
        <v>6.6232311672979414E-3</v>
      </c>
      <c r="L95" s="22">
        <f>ROUND(F95*G95,2)</f>
        <v>7492.5</v>
      </c>
    </row>
    <row r="96" spans="1:15" ht="24" customHeight="1">
      <c r="A96" s="91" t="s">
        <v>638</v>
      </c>
      <c r="B96" s="92" t="s">
        <v>36</v>
      </c>
      <c r="C96" s="91"/>
      <c r="D96" s="91" t="s">
        <v>42</v>
      </c>
      <c r="E96" s="93"/>
      <c r="F96" s="94"/>
      <c r="G96" s="114" t="s">
        <v>34</v>
      </c>
      <c r="H96" s="114"/>
      <c r="I96" s="114">
        <f>I97+I98</f>
        <v>987.84999999999991</v>
      </c>
      <c r="J96" s="95">
        <f>J97+J98</f>
        <v>6.8842160233746543E-4</v>
      </c>
    </row>
    <row r="97" spans="1:12" ht="26.1" customHeight="1">
      <c r="A97" s="96" t="s">
        <v>639</v>
      </c>
      <c r="B97" s="97" t="s">
        <v>40</v>
      </c>
      <c r="C97" s="96" t="s">
        <v>37</v>
      </c>
      <c r="D97" s="96" t="s">
        <v>26</v>
      </c>
      <c r="E97" s="98" t="s">
        <v>23</v>
      </c>
      <c r="F97" s="99">
        <f>MC!E219</f>
        <v>1</v>
      </c>
      <c r="G97" s="115">
        <f>G84</f>
        <v>368.27</v>
      </c>
      <c r="H97" s="115">
        <f>H84</f>
        <v>467.29</v>
      </c>
      <c r="I97" s="115">
        <f>ROUND(F97*H97,2)</f>
        <v>467.29</v>
      </c>
      <c r="J97" s="100">
        <f>I97/$H$157</f>
        <v>3.2564916794682822E-4</v>
      </c>
      <c r="L97" s="22">
        <f>ROUND(F97*G97,2)</f>
        <v>368.27</v>
      </c>
    </row>
    <row r="98" spans="1:12" ht="26.1" customHeight="1">
      <c r="A98" s="96" t="s">
        <v>640</v>
      </c>
      <c r="B98" s="97" t="s">
        <v>38</v>
      </c>
      <c r="C98" s="96" t="s">
        <v>37</v>
      </c>
      <c r="D98" s="96" t="s">
        <v>27</v>
      </c>
      <c r="E98" s="98" t="s">
        <v>23</v>
      </c>
      <c r="F98" s="99">
        <f>MC!E220</f>
        <v>1</v>
      </c>
      <c r="G98" s="115">
        <f>G85</f>
        <v>410.25</v>
      </c>
      <c r="H98" s="115">
        <f>H85</f>
        <v>520.55999999999995</v>
      </c>
      <c r="I98" s="115">
        <f>ROUND(F98*H98,2)</f>
        <v>520.55999999999995</v>
      </c>
      <c r="J98" s="100">
        <f>I98/$H$157</f>
        <v>3.6277243439063721E-4</v>
      </c>
      <c r="L98" s="22">
        <f>ROUND(F98*G98,2)</f>
        <v>410.25</v>
      </c>
    </row>
    <row r="99" spans="1:12" ht="24" customHeight="1">
      <c r="A99" s="91">
        <v>9</v>
      </c>
      <c r="B99" s="92" t="s">
        <v>36</v>
      </c>
      <c r="C99" s="91"/>
      <c r="D99" s="91" t="str">
        <f>MC!C222</f>
        <v>RUA MORADOR ZÉ DILSON</v>
      </c>
      <c r="E99" s="93"/>
      <c r="F99" s="94"/>
      <c r="G99" s="114" t="s">
        <v>34</v>
      </c>
      <c r="H99" s="114"/>
      <c r="I99" s="114">
        <f>I100+I102+I105+I109</f>
        <v>332128.46000000002</v>
      </c>
      <c r="J99" s="95">
        <f>J100+J102+J105+J109</f>
        <v>0.23145660435802481</v>
      </c>
    </row>
    <row r="100" spans="1:12" ht="24" customHeight="1">
      <c r="A100" s="91" t="s">
        <v>641</v>
      </c>
      <c r="B100" s="92" t="s">
        <v>36</v>
      </c>
      <c r="C100" s="91"/>
      <c r="D100" s="91" t="s">
        <v>64</v>
      </c>
      <c r="E100" s="93"/>
      <c r="F100" s="94"/>
      <c r="G100" s="114" t="s">
        <v>34</v>
      </c>
      <c r="H100" s="114"/>
      <c r="I100" s="114">
        <f>I101</f>
        <v>2722.44</v>
      </c>
      <c r="J100" s="95">
        <f>J101</f>
        <v>1.8972379481374797E-3</v>
      </c>
    </row>
    <row r="101" spans="1:12" ht="24" customHeight="1">
      <c r="A101" s="96" t="s">
        <v>642</v>
      </c>
      <c r="B101" s="97" t="s">
        <v>62</v>
      </c>
      <c r="C101" s="96" t="s">
        <v>37</v>
      </c>
      <c r="D101" s="96" t="s">
        <v>61</v>
      </c>
      <c r="E101" s="98" t="s">
        <v>54</v>
      </c>
      <c r="F101" s="99">
        <f>MC!E237</f>
        <v>2778</v>
      </c>
      <c r="G101" s="115">
        <f>G88</f>
        <v>0.78</v>
      </c>
      <c r="H101" s="115">
        <f>H88</f>
        <v>0.98</v>
      </c>
      <c r="I101" s="115">
        <f>ROUND(F101*H101,2)</f>
        <v>2722.44</v>
      </c>
      <c r="J101" s="100">
        <f>I101/$H$157</f>
        <v>1.8972379481374797E-3</v>
      </c>
      <c r="L101" s="22">
        <f>ROUND(F101*G101,2)</f>
        <v>2166.84</v>
      </c>
    </row>
    <row r="102" spans="1:12" ht="24" customHeight="1">
      <c r="A102" s="91" t="s">
        <v>643</v>
      </c>
      <c r="B102" s="92" t="s">
        <v>36</v>
      </c>
      <c r="C102" s="91"/>
      <c r="D102" s="91" t="s">
        <v>60</v>
      </c>
      <c r="E102" s="93"/>
      <c r="F102" s="94"/>
      <c r="G102" s="114" t="s">
        <v>34</v>
      </c>
      <c r="H102" s="114"/>
      <c r="I102" s="114">
        <f>I103+I104</f>
        <v>248242.08000000002</v>
      </c>
      <c r="J102" s="95">
        <f>J103+J104</f>
        <v>0.17299712555669919</v>
      </c>
    </row>
    <row r="103" spans="1:12" ht="26.1" customHeight="1">
      <c r="A103" s="96" t="s">
        <v>644</v>
      </c>
      <c r="B103" s="97" t="s">
        <v>58</v>
      </c>
      <c r="C103" s="96" t="s">
        <v>37</v>
      </c>
      <c r="D103" s="96" t="s">
        <v>57</v>
      </c>
      <c r="E103" s="98" t="s">
        <v>54</v>
      </c>
      <c r="F103" s="99">
        <f>MC!E240</f>
        <v>2778</v>
      </c>
      <c r="G103" s="115">
        <f>G90</f>
        <v>68.3</v>
      </c>
      <c r="H103" s="115">
        <f>H90</f>
        <v>86.66</v>
      </c>
      <c r="I103" s="115">
        <f>ROUND(F103*H103,2)</f>
        <v>240741.48</v>
      </c>
      <c r="J103" s="100">
        <f>I103/$H$157</f>
        <v>0.16777004141387145</v>
      </c>
      <c r="L103" s="22">
        <f>ROUND(F103*G103,2)</f>
        <v>189737.4</v>
      </c>
    </row>
    <row r="104" spans="1:12" ht="24" customHeight="1">
      <c r="A104" s="96" t="s">
        <v>645</v>
      </c>
      <c r="B104" s="97" t="s">
        <v>55</v>
      </c>
      <c r="C104" s="96" t="s">
        <v>37</v>
      </c>
      <c r="D104" s="96" t="s">
        <v>11</v>
      </c>
      <c r="E104" s="98" t="s">
        <v>54</v>
      </c>
      <c r="F104" s="99">
        <f>MC!E241</f>
        <v>2778</v>
      </c>
      <c r="G104" s="115">
        <f>G91</f>
        <v>2.13</v>
      </c>
      <c r="H104" s="115">
        <f>H91</f>
        <v>2.7</v>
      </c>
      <c r="I104" s="115">
        <f>ROUND(F104*H104,2)</f>
        <v>7500.6</v>
      </c>
      <c r="J104" s="100">
        <f>I104/$H$157</f>
        <v>5.2270841428277504E-3</v>
      </c>
      <c r="L104" s="22">
        <f>ROUND(F104*G104,2)</f>
        <v>5917.14</v>
      </c>
    </row>
    <row r="105" spans="1:12" ht="24" customHeight="1">
      <c r="A105" s="91" t="s">
        <v>646</v>
      </c>
      <c r="B105" s="92" t="s">
        <v>36</v>
      </c>
      <c r="C105" s="91"/>
      <c r="D105" s="91" t="s">
        <v>53</v>
      </c>
      <c r="E105" s="93"/>
      <c r="F105" s="94"/>
      <c r="G105" s="114" t="s">
        <v>34</v>
      </c>
      <c r="H105" s="114"/>
      <c r="I105" s="114">
        <f>I106+I107+I108</f>
        <v>79708.800000000003</v>
      </c>
      <c r="J105" s="95">
        <f>J106+J107+J108</f>
        <v>5.5548170082903844E-2</v>
      </c>
    </row>
    <row r="106" spans="1:12" ht="65.099999999999994" customHeight="1">
      <c r="A106" s="96" t="s">
        <v>647</v>
      </c>
      <c r="B106" s="97" t="s">
        <v>51</v>
      </c>
      <c r="C106" s="96" t="s">
        <v>37</v>
      </c>
      <c r="D106" s="96" t="s">
        <v>50</v>
      </c>
      <c r="E106" s="98" t="s">
        <v>43</v>
      </c>
      <c r="F106" s="99">
        <f>MC!E244</f>
        <v>926</v>
      </c>
      <c r="G106" s="115">
        <f t="shared" ref="G106:H106" si="10">G93</f>
        <v>50.22</v>
      </c>
      <c r="H106" s="115">
        <f t="shared" si="10"/>
        <v>63.72</v>
      </c>
      <c r="I106" s="115">
        <f>ROUND(F106*H106,2)</f>
        <v>59004.72</v>
      </c>
      <c r="J106" s="100">
        <f>I106/$H$157</f>
        <v>4.1119728590244972E-2</v>
      </c>
      <c r="L106" s="22">
        <f>ROUND(F106*G106,2)</f>
        <v>46503.72</v>
      </c>
    </row>
    <row r="107" spans="1:12" ht="65.099999999999994" customHeight="1">
      <c r="A107" s="96" t="s">
        <v>648</v>
      </c>
      <c r="B107" s="97" t="s">
        <v>48</v>
      </c>
      <c r="C107" s="96" t="s">
        <v>37</v>
      </c>
      <c r="D107" s="96" t="s">
        <v>47</v>
      </c>
      <c r="E107" s="98" t="s">
        <v>43</v>
      </c>
      <c r="F107" s="99">
        <f>MC!E245</f>
        <v>18</v>
      </c>
      <c r="G107" s="115">
        <f t="shared" ref="G107:H107" si="11">G94</f>
        <v>50.22</v>
      </c>
      <c r="H107" s="115">
        <f t="shared" si="11"/>
        <v>63.72</v>
      </c>
      <c r="I107" s="115">
        <f>ROUND(F107*H107,2)</f>
        <v>1146.96</v>
      </c>
      <c r="J107" s="100">
        <f>I107/$H$157</f>
        <v>7.993035795080016E-4</v>
      </c>
      <c r="L107" s="22">
        <f>ROUND(F107*G107,2)</f>
        <v>903.96</v>
      </c>
    </row>
    <row r="108" spans="1:12" ht="24" customHeight="1">
      <c r="A108" s="96" t="s">
        <v>649</v>
      </c>
      <c r="B108" s="97" t="s">
        <v>45</v>
      </c>
      <c r="C108" s="96" t="s">
        <v>37</v>
      </c>
      <c r="D108" s="96" t="s">
        <v>44</v>
      </c>
      <c r="E108" s="98" t="s">
        <v>43</v>
      </c>
      <c r="F108" s="99">
        <f>MC!E246</f>
        <v>926</v>
      </c>
      <c r="G108" s="115">
        <f t="shared" ref="G108:H108" si="12">G95</f>
        <v>16.649999999999999</v>
      </c>
      <c r="H108" s="115">
        <f t="shared" si="12"/>
        <v>21.12</v>
      </c>
      <c r="I108" s="115">
        <f>ROUND(F108*H108,2)</f>
        <v>19557.12</v>
      </c>
      <c r="J108" s="100">
        <f>I108/$H$157</f>
        <v>1.3629137913150874E-2</v>
      </c>
      <c r="L108" s="22">
        <f>ROUND(F108*G108,2)</f>
        <v>15417.9</v>
      </c>
    </row>
    <row r="109" spans="1:12" ht="24" customHeight="1">
      <c r="A109" s="91" t="s">
        <v>650</v>
      </c>
      <c r="B109" s="92" t="s">
        <v>36</v>
      </c>
      <c r="C109" s="91"/>
      <c r="D109" s="91" t="s">
        <v>42</v>
      </c>
      <c r="E109" s="93"/>
      <c r="F109" s="94"/>
      <c r="G109" s="114" t="s">
        <v>34</v>
      </c>
      <c r="H109" s="114"/>
      <c r="I109" s="114">
        <f>I110+I111</f>
        <v>1455.1399999999999</v>
      </c>
      <c r="J109" s="95">
        <f>J110+J111</f>
        <v>1.0140707702842935E-3</v>
      </c>
    </row>
    <row r="110" spans="1:12" ht="26.1" customHeight="1">
      <c r="A110" s="96" t="s">
        <v>651</v>
      </c>
      <c r="B110" s="97" t="s">
        <v>40</v>
      </c>
      <c r="C110" s="96" t="s">
        <v>37</v>
      </c>
      <c r="D110" s="96" t="s">
        <v>26</v>
      </c>
      <c r="E110" s="98" t="s">
        <v>23</v>
      </c>
      <c r="F110" s="99">
        <f>MC!E249</f>
        <v>2</v>
      </c>
      <c r="G110" s="115">
        <f>G97</f>
        <v>368.27</v>
      </c>
      <c r="H110" s="115">
        <f>H97</f>
        <v>467.29</v>
      </c>
      <c r="I110" s="115">
        <f>ROUND(F110*H110,2)</f>
        <v>934.58</v>
      </c>
      <c r="J110" s="100">
        <f>I110/$H$157</f>
        <v>6.5129833589365645E-4</v>
      </c>
      <c r="L110" s="22">
        <f>ROUND(F110*G110,2)</f>
        <v>736.54</v>
      </c>
    </row>
    <row r="111" spans="1:12" ht="26.1" customHeight="1">
      <c r="A111" s="96" t="s">
        <v>652</v>
      </c>
      <c r="B111" s="97" t="s">
        <v>38</v>
      </c>
      <c r="C111" s="96" t="s">
        <v>37</v>
      </c>
      <c r="D111" s="96" t="s">
        <v>27</v>
      </c>
      <c r="E111" s="98" t="s">
        <v>23</v>
      </c>
      <c r="F111" s="99">
        <f>MC!E250</f>
        <v>1</v>
      </c>
      <c r="G111" s="115">
        <f>G98</f>
        <v>410.25</v>
      </c>
      <c r="H111" s="115">
        <f>H98</f>
        <v>520.55999999999995</v>
      </c>
      <c r="I111" s="115">
        <f>ROUND(F111*H111,2)</f>
        <v>520.55999999999995</v>
      </c>
      <c r="J111" s="100">
        <f>I111/$H$157</f>
        <v>3.6277243439063721E-4</v>
      </c>
      <c r="L111" s="22">
        <f>ROUND(F111*G111,2)</f>
        <v>410.25</v>
      </c>
    </row>
    <row r="112" spans="1:12" ht="24" customHeight="1">
      <c r="A112" s="91">
        <v>10</v>
      </c>
      <c r="B112" s="92" t="s">
        <v>36</v>
      </c>
      <c r="C112" s="91"/>
      <c r="D112" s="91" t="str">
        <f>MC!C252</f>
        <v>RUA MORADOR  FRANCISCO - FIDALDO</v>
      </c>
      <c r="E112" s="93"/>
      <c r="F112" s="94"/>
      <c r="G112" s="114" t="s">
        <v>34</v>
      </c>
      <c r="H112" s="114"/>
      <c r="I112" s="114">
        <f>I113+I115+I118+I122</f>
        <v>124497.73000000001</v>
      </c>
      <c r="J112" s="95">
        <f>J113+J115+J118+J122</f>
        <v>8.6761073820901091E-2</v>
      </c>
    </row>
    <row r="113" spans="1:15" ht="24" customHeight="1">
      <c r="A113" s="91" t="s">
        <v>653</v>
      </c>
      <c r="B113" s="92" t="s">
        <v>36</v>
      </c>
      <c r="C113" s="91"/>
      <c r="D113" s="91" t="s">
        <v>64</v>
      </c>
      <c r="E113" s="93"/>
      <c r="F113" s="94"/>
      <c r="G113" s="114" t="s">
        <v>34</v>
      </c>
      <c r="H113" s="114"/>
      <c r="I113" s="114">
        <f>I114</f>
        <v>1017.24</v>
      </c>
      <c r="J113" s="95">
        <f>J114</f>
        <v>7.0890316420687692E-4</v>
      </c>
    </row>
    <row r="114" spans="1:15" ht="24" customHeight="1">
      <c r="A114" s="96" t="s">
        <v>654</v>
      </c>
      <c r="B114" s="97" t="s">
        <v>62</v>
      </c>
      <c r="C114" s="96" t="s">
        <v>37</v>
      </c>
      <c r="D114" s="96" t="s">
        <v>61</v>
      </c>
      <c r="E114" s="98" t="s">
        <v>54</v>
      </c>
      <c r="F114" s="99">
        <f>MC!E267</f>
        <v>1038</v>
      </c>
      <c r="G114" s="115">
        <f>G101</f>
        <v>0.78</v>
      </c>
      <c r="H114" s="115">
        <f>H101</f>
        <v>0.98</v>
      </c>
      <c r="I114" s="115">
        <f>ROUND(F114*H114,2)</f>
        <v>1017.24</v>
      </c>
      <c r="J114" s="100">
        <f>I114/$H$157</f>
        <v>7.0890316420687692E-4</v>
      </c>
      <c r="L114" s="22">
        <f>ROUND(F114*G114,2)</f>
        <v>809.64</v>
      </c>
    </row>
    <row r="115" spans="1:15" ht="24" customHeight="1">
      <c r="A115" s="91" t="s">
        <v>655</v>
      </c>
      <c r="B115" s="92" t="s">
        <v>36</v>
      </c>
      <c r="C115" s="91"/>
      <c r="D115" s="91" t="s">
        <v>60</v>
      </c>
      <c r="E115" s="93"/>
      <c r="F115" s="94"/>
      <c r="G115" s="114" t="s">
        <v>34</v>
      </c>
      <c r="H115" s="114"/>
      <c r="I115" s="114">
        <f>I116+I117</f>
        <v>92755.680000000008</v>
      </c>
      <c r="J115" s="95">
        <f>J116+J117</f>
        <v>6.4640394646455629E-2</v>
      </c>
    </row>
    <row r="116" spans="1:15" ht="26.1" customHeight="1">
      <c r="A116" s="96" t="s">
        <v>656</v>
      </c>
      <c r="B116" s="97" t="s">
        <v>58</v>
      </c>
      <c r="C116" s="96" t="s">
        <v>37</v>
      </c>
      <c r="D116" s="96" t="s">
        <v>57</v>
      </c>
      <c r="E116" s="98" t="s">
        <v>54</v>
      </c>
      <c r="F116" s="99">
        <f>MC!E270</f>
        <v>1038</v>
      </c>
      <c r="G116" s="115">
        <f>G103</f>
        <v>68.3</v>
      </c>
      <c r="H116" s="115">
        <f>H103</f>
        <v>86.66</v>
      </c>
      <c r="I116" s="115">
        <f>ROUND(F116*H116,2)</f>
        <v>89953.08</v>
      </c>
      <c r="J116" s="100">
        <f>I116/$H$157</f>
        <v>6.2687294092008114E-2</v>
      </c>
      <c r="L116" s="22">
        <f>ROUND(F116*G116,2)</f>
        <v>70895.399999999994</v>
      </c>
    </row>
    <row r="117" spans="1:15" ht="24" customHeight="1">
      <c r="A117" s="96" t="s">
        <v>657</v>
      </c>
      <c r="B117" s="97" t="s">
        <v>55</v>
      </c>
      <c r="C117" s="96" t="s">
        <v>37</v>
      </c>
      <c r="D117" s="96" t="s">
        <v>11</v>
      </c>
      <c r="E117" s="98" t="s">
        <v>54</v>
      </c>
      <c r="F117" s="99">
        <f>MC!E271</f>
        <v>1038</v>
      </c>
      <c r="G117" s="115">
        <f>G104</f>
        <v>2.13</v>
      </c>
      <c r="H117" s="115">
        <f>H104</f>
        <v>2.7</v>
      </c>
      <c r="I117" s="115">
        <f>ROUND(F117*H117,2)</f>
        <v>2802.6</v>
      </c>
      <c r="J117" s="100">
        <f>I117/$H$157</f>
        <v>1.953100554447518E-3</v>
      </c>
      <c r="L117" s="22">
        <f>ROUND(F117*G117,2)</f>
        <v>2210.94</v>
      </c>
    </row>
    <row r="118" spans="1:15" ht="24" customHeight="1">
      <c r="A118" s="91" t="s">
        <v>658</v>
      </c>
      <c r="B118" s="92" t="s">
        <v>36</v>
      </c>
      <c r="C118" s="91"/>
      <c r="D118" s="91" t="s">
        <v>53</v>
      </c>
      <c r="E118" s="93"/>
      <c r="F118" s="94"/>
      <c r="G118" s="114" t="s">
        <v>34</v>
      </c>
      <c r="H118" s="114"/>
      <c r="I118" s="114">
        <f>I119+I120+I121</f>
        <v>29736.959999999999</v>
      </c>
      <c r="J118" s="95">
        <f>J119+J120+J121</f>
        <v>2.0723354407901112E-2</v>
      </c>
    </row>
    <row r="119" spans="1:15" ht="65.099999999999994" customHeight="1">
      <c r="A119" s="96" t="s">
        <v>659</v>
      </c>
      <c r="B119" s="97" t="s">
        <v>51</v>
      </c>
      <c r="C119" s="96" t="s">
        <v>37</v>
      </c>
      <c r="D119" s="96" t="s">
        <v>50</v>
      </c>
      <c r="E119" s="98" t="s">
        <v>43</v>
      </c>
      <c r="F119" s="99">
        <f>MC!E274</f>
        <v>346</v>
      </c>
      <c r="G119" s="115">
        <f t="shared" ref="G119:H119" si="13">G106</f>
        <v>50.22</v>
      </c>
      <c r="H119" s="115">
        <f t="shared" si="13"/>
        <v>63.72</v>
      </c>
      <c r="I119" s="115">
        <f>ROUND(F119*H119,2)</f>
        <v>22047.119999999999</v>
      </c>
      <c r="J119" s="100">
        <f>I119/$H$157</f>
        <v>1.5364391028320474E-2</v>
      </c>
      <c r="L119" s="22">
        <f>ROUND(F119*G119,2)</f>
        <v>17376.12</v>
      </c>
    </row>
    <row r="120" spans="1:15" ht="65.099999999999994" customHeight="1">
      <c r="A120" s="96" t="s">
        <v>660</v>
      </c>
      <c r="B120" s="97" t="s">
        <v>48</v>
      </c>
      <c r="C120" s="96" t="s">
        <v>37</v>
      </c>
      <c r="D120" s="96" t="s">
        <v>47</v>
      </c>
      <c r="E120" s="98" t="s">
        <v>43</v>
      </c>
      <c r="F120" s="99">
        <f>MC!E275</f>
        <v>6</v>
      </c>
      <c r="G120" s="115">
        <f t="shared" ref="G120:H120" si="14">G107</f>
        <v>50.22</v>
      </c>
      <c r="H120" s="115">
        <f t="shared" si="14"/>
        <v>63.72</v>
      </c>
      <c r="I120" s="115">
        <f>ROUND(F120*H120,2)</f>
        <v>382.32</v>
      </c>
      <c r="J120" s="100">
        <f>I120/$H$157</f>
        <v>2.6643452650266717E-4</v>
      </c>
      <c r="L120" s="22">
        <f>ROUND(F120*G120,2)</f>
        <v>301.32</v>
      </c>
    </row>
    <row r="121" spans="1:15" ht="24" customHeight="1">
      <c r="A121" s="96" t="s">
        <v>661</v>
      </c>
      <c r="B121" s="97" t="s">
        <v>45</v>
      </c>
      <c r="C121" s="96" t="s">
        <v>37</v>
      </c>
      <c r="D121" s="96" t="s">
        <v>44</v>
      </c>
      <c r="E121" s="98" t="s">
        <v>43</v>
      </c>
      <c r="F121" s="99">
        <f>MC!E276</f>
        <v>346</v>
      </c>
      <c r="G121" s="115">
        <f t="shared" ref="G121:H121" si="15">G108</f>
        <v>16.649999999999999</v>
      </c>
      <c r="H121" s="115">
        <f t="shared" si="15"/>
        <v>21.12</v>
      </c>
      <c r="I121" s="115">
        <f>ROUND(F121*H121,2)</f>
        <v>7307.52</v>
      </c>
      <c r="J121" s="100">
        <f>I121/$H$157</f>
        <v>5.0925288530779727E-3</v>
      </c>
      <c r="L121" s="22">
        <f>ROUND(F121*G121,2)</f>
        <v>5760.9</v>
      </c>
    </row>
    <row r="122" spans="1:15" ht="24" customHeight="1">
      <c r="A122" s="91" t="s">
        <v>662</v>
      </c>
      <c r="B122" s="92" t="s">
        <v>36</v>
      </c>
      <c r="C122" s="91"/>
      <c r="D122" s="91" t="s">
        <v>42</v>
      </c>
      <c r="E122" s="93"/>
      <c r="F122" s="94"/>
      <c r="G122" s="114" t="s">
        <v>34</v>
      </c>
      <c r="H122" s="114"/>
      <c r="I122" s="114">
        <f>I123+I124</f>
        <v>987.84999999999991</v>
      </c>
      <c r="J122" s="95">
        <f>J123+J124</f>
        <v>6.8842160233746543E-4</v>
      </c>
    </row>
    <row r="123" spans="1:15" ht="26.1" customHeight="1">
      <c r="A123" s="96" t="s">
        <v>663</v>
      </c>
      <c r="B123" s="97" t="s">
        <v>40</v>
      </c>
      <c r="C123" s="96" t="s">
        <v>37</v>
      </c>
      <c r="D123" s="96" t="s">
        <v>26</v>
      </c>
      <c r="E123" s="98" t="s">
        <v>23</v>
      </c>
      <c r="F123" s="99">
        <f>MC!E279</f>
        <v>1</v>
      </c>
      <c r="G123" s="115">
        <f>G110</f>
        <v>368.27</v>
      </c>
      <c r="H123" s="115">
        <f>H110</f>
        <v>467.29</v>
      </c>
      <c r="I123" s="115">
        <f>ROUND(F123*H123,2)</f>
        <v>467.29</v>
      </c>
      <c r="J123" s="100">
        <f>I123/$H$157</f>
        <v>3.2564916794682822E-4</v>
      </c>
      <c r="L123" s="22">
        <f>ROUND(F123*G123,2)</f>
        <v>368.27</v>
      </c>
    </row>
    <row r="124" spans="1:15" ht="26.1" customHeight="1">
      <c r="A124" s="96" t="s">
        <v>664</v>
      </c>
      <c r="B124" s="97" t="s">
        <v>38</v>
      </c>
      <c r="C124" s="96" t="s">
        <v>37</v>
      </c>
      <c r="D124" s="96" t="s">
        <v>27</v>
      </c>
      <c r="E124" s="98" t="s">
        <v>23</v>
      </c>
      <c r="F124" s="99">
        <f>MC!E280</f>
        <v>1</v>
      </c>
      <c r="G124" s="115">
        <f>G111</f>
        <v>410.25</v>
      </c>
      <c r="H124" s="115">
        <f>H111</f>
        <v>520.55999999999995</v>
      </c>
      <c r="I124" s="115">
        <f>ROUND(F124*H124,2)</f>
        <v>520.55999999999995</v>
      </c>
      <c r="J124" s="100">
        <f>I124/$H$157</f>
        <v>3.6277243439063721E-4</v>
      </c>
      <c r="L124" s="22">
        <f>ROUND(F124*G124,2)</f>
        <v>410.25</v>
      </c>
    </row>
    <row r="125" spans="1:15" ht="24" customHeight="1">
      <c r="A125" s="91">
        <v>11</v>
      </c>
      <c r="B125" s="92" t="s">
        <v>36</v>
      </c>
      <c r="C125" s="91"/>
      <c r="D125" s="91" t="str">
        <f>MC!C282</f>
        <v>RUA MORADORA LUZIA - FIDALGO</v>
      </c>
      <c r="E125" s="93"/>
      <c r="F125" s="94"/>
      <c r="G125" s="114" t="s">
        <v>34</v>
      </c>
      <c r="H125" s="114"/>
      <c r="I125" s="114">
        <f>I126+I128+I131+I135</f>
        <v>103146.13</v>
      </c>
      <c r="J125" s="95">
        <f>J126+J128+J131+J135</f>
        <v>7.1881382891641962E-2</v>
      </c>
    </row>
    <row r="126" spans="1:15" ht="24" customHeight="1">
      <c r="A126" s="91" t="s">
        <v>583</v>
      </c>
      <c r="B126" s="92" t="s">
        <v>36</v>
      </c>
      <c r="C126" s="91"/>
      <c r="D126" s="91" t="s">
        <v>64</v>
      </c>
      <c r="E126" s="93"/>
      <c r="F126" s="94"/>
      <c r="G126" s="114" t="s">
        <v>34</v>
      </c>
      <c r="H126" s="114"/>
      <c r="I126" s="114">
        <f>I127</f>
        <v>840.84</v>
      </c>
      <c r="J126" s="95">
        <f>J127</f>
        <v>5.8597197966233174E-4</v>
      </c>
      <c r="O126" s="120">
        <f>H124+I123</f>
        <v>987.84999999999991</v>
      </c>
    </row>
    <row r="127" spans="1:15" ht="24" customHeight="1">
      <c r="A127" s="96" t="s">
        <v>665</v>
      </c>
      <c r="B127" s="97" t="s">
        <v>62</v>
      </c>
      <c r="C127" s="96" t="s">
        <v>37</v>
      </c>
      <c r="D127" s="96" t="s">
        <v>61</v>
      </c>
      <c r="E127" s="98" t="s">
        <v>54</v>
      </c>
      <c r="F127" s="99">
        <f>MC!E297</f>
        <v>858</v>
      </c>
      <c r="G127" s="115">
        <f>G114</f>
        <v>0.78</v>
      </c>
      <c r="H127" s="115">
        <f>H114</f>
        <v>0.98</v>
      </c>
      <c r="I127" s="115">
        <f>ROUND(F127*H127,2)</f>
        <v>840.84</v>
      </c>
      <c r="J127" s="100">
        <f>I127/$H$157</f>
        <v>5.8597197966233174E-4</v>
      </c>
      <c r="L127" s="22">
        <f>ROUND(F127*G127,2)</f>
        <v>669.24</v>
      </c>
    </row>
    <row r="128" spans="1:15" ht="24" customHeight="1">
      <c r="A128" s="91" t="s">
        <v>584</v>
      </c>
      <c r="B128" s="92" t="s">
        <v>36</v>
      </c>
      <c r="C128" s="91"/>
      <c r="D128" s="91" t="s">
        <v>60</v>
      </c>
      <c r="E128" s="93"/>
      <c r="F128" s="94"/>
      <c r="G128" s="114" t="s">
        <v>34</v>
      </c>
      <c r="H128" s="114"/>
      <c r="I128" s="114">
        <f>I129+I130</f>
        <v>76670.880000000005</v>
      </c>
      <c r="J128" s="95">
        <f>J129+J130</f>
        <v>5.3431077655740782E-2</v>
      </c>
    </row>
    <row r="129" spans="1:12" ht="26.1" customHeight="1">
      <c r="A129" s="96" t="s">
        <v>666</v>
      </c>
      <c r="B129" s="97" t="s">
        <v>58</v>
      </c>
      <c r="C129" s="96" t="s">
        <v>37</v>
      </c>
      <c r="D129" s="96" t="s">
        <v>57</v>
      </c>
      <c r="E129" s="98" t="s">
        <v>54</v>
      </c>
      <c r="F129" s="99">
        <f>MC!E300</f>
        <v>858</v>
      </c>
      <c r="G129" s="115">
        <f>G116</f>
        <v>68.3</v>
      </c>
      <c r="H129" s="115">
        <f>H116</f>
        <v>86.66</v>
      </c>
      <c r="I129" s="115">
        <f>ROUND(F129*H129,2)</f>
        <v>74354.28</v>
      </c>
      <c r="J129" s="100">
        <f>I129/$H$157</f>
        <v>5.1816665058711908E-2</v>
      </c>
      <c r="L129" s="22">
        <f>ROUND(F129*G129,2)</f>
        <v>58601.4</v>
      </c>
    </row>
    <row r="130" spans="1:12" ht="24" customHeight="1">
      <c r="A130" s="96" t="s">
        <v>667</v>
      </c>
      <c r="B130" s="97" t="s">
        <v>55</v>
      </c>
      <c r="C130" s="96" t="s">
        <v>37</v>
      </c>
      <c r="D130" s="96" t="s">
        <v>11</v>
      </c>
      <c r="E130" s="98" t="s">
        <v>54</v>
      </c>
      <c r="F130" s="99">
        <f>MC!E301</f>
        <v>858</v>
      </c>
      <c r="G130" s="115">
        <f>G117</f>
        <v>2.13</v>
      </c>
      <c r="H130" s="115">
        <f>H117</f>
        <v>2.7</v>
      </c>
      <c r="I130" s="115">
        <f>ROUND(F130*H130,2)</f>
        <v>2316.6</v>
      </c>
      <c r="J130" s="100">
        <f>I130/$H$157</f>
        <v>1.6144125970288731E-3</v>
      </c>
      <c r="L130" s="22">
        <f>ROUND(F130*G130,2)</f>
        <v>1827.54</v>
      </c>
    </row>
    <row r="131" spans="1:12" ht="24" customHeight="1">
      <c r="A131" s="91" t="s">
        <v>668</v>
      </c>
      <c r="B131" s="92" t="s">
        <v>36</v>
      </c>
      <c r="C131" s="91"/>
      <c r="D131" s="91" t="s">
        <v>53</v>
      </c>
      <c r="E131" s="93"/>
      <c r="F131" s="94"/>
      <c r="G131" s="114" t="s">
        <v>34</v>
      </c>
      <c r="H131" s="114"/>
      <c r="I131" s="114">
        <f>I132+I133+I134</f>
        <v>24646.559999999998</v>
      </c>
      <c r="J131" s="95">
        <f>J132+J133+J134</f>
        <v>1.7175911653901383E-2</v>
      </c>
    </row>
    <row r="132" spans="1:12" ht="65.099999999999994" customHeight="1">
      <c r="A132" s="96" t="s">
        <v>669</v>
      </c>
      <c r="B132" s="97" t="s">
        <v>51</v>
      </c>
      <c r="C132" s="96" t="s">
        <v>37</v>
      </c>
      <c r="D132" s="96" t="s">
        <v>50</v>
      </c>
      <c r="E132" s="98" t="s">
        <v>43</v>
      </c>
      <c r="F132" s="99">
        <f>MC!E304</f>
        <v>286</v>
      </c>
      <c r="G132" s="115">
        <f t="shared" ref="G132:H134" si="16">G119</f>
        <v>50.22</v>
      </c>
      <c r="H132" s="115">
        <f t="shared" si="16"/>
        <v>63.72</v>
      </c>
      <c r="I132" s="115">
        <f>ROUND(F132*H132,2)</f>
        <v>18223.919999999998</v>
      </c>
      <c r="J132" s="100">
        <f>I132/$H$157</f>
        <v>1.2700045763293802E-2</v>
      </c>
      <c r="L132" s="22">
        <f>ROUND(F132*G132,2)</f>
        <v>14362.92</v>
      </c>
    </row>
    <row r="133" spans="1:12" ht="65.099999999999994" customHeight="1">
      <c r="A133" s="96" t="s">
        <v>670</v>
      </c>
      <c r="B133" s="97" t="s">
        <v>48</v>
      </c>
      <c r="C133" s="96" t="s">
        <v>37</v>
      </c>
      <c r="D133" s="96" t="s">
        <v>47</v>
      </c>
      <c r="E133" s="98" t="s">
        <v>43</v>
      </c>
      <c r="F133" s="99">
        <f>MC!E305</f>
        <v>6</v>
      </c>
      <c r="G133" s="115">
        <f t="shared" si="16"/>
        <v>50.22</v>
      </c>
      <c r="H133" s="115">
        <f t="shared" si="16"/>
        <v>63.72</v>
      </c>
      <c r="I133" s="115">
        <f>ROUND(F133*H133,2)</f>
        <v>382.32</v>
      </c>
      <c r="J133" s="100">
        <f>I133/$H$157</f>
        <v>2.6643452650266717E-4</v>
      </c>
      <c r="L133" s="22">
        <f>ROUND(F133*G133,2)</f>
        <v>301.32</v>
      </c>
    </row>
    <row r="134" spans="1:12" ht="24" customHeight="1">
      <c r="A134" s="96" t="s">
        <v>671</v>
      </c>
      <c r="B134" s="97" t="s">
        <v>45</v>
      </c>
      <c r="C134" s="96" t="s">
        <v>37</v>
      </c>
      <c r="D134" s="96" t="s">
        <v>44</v>
      </c>
      <c r="E134" s="98" t="s">
        <v>43</v>
      </c>
      <c r="F134" s="99">
        <f>MC!E306</f>
        <v>286</v>
      </c>
      <c r="G134" s="115">
        <f t="shared" si="16"/>
        <v>16.649999999999999</v>
      </c>
      <c r="H134" s="115">
        <f t="shared" si="16"/>
        <v>21.12</v>
      </c>
      <c r="I134" s="115">
        <f>ROUND(F134*H134,2)</f>
        <v>6040.32</v>
      </c>
      <c r="J134" s="100">
        <f>I134/$H$157</f>
        <v>4.2094313641049133E-3</v>
      </c>
      <c r="L134" s="22">
        <f>ROUND(F134*G134,2)</f>
        <v>4761.8999999999996</v>
      </c>
    </row>
    <row r="135" spans="1:12" ht="24" customHeight="1">
      <c r="A135" s="91" t="s">
        <v>672</v>
      </c>
      <c r="B135" s="92" t="s">
        <v>36</v>
      </c>
      <c r="C135" s="91"/>
      <c r="D135" s="91" t="s">
        <v>42</v>
      </c>
      <c r="E135" s="93"/>
      <c r="F135" s="94"/>
      <c r="G135" s="114" t="s">
        <v>34</v>
      </c>
      <c r="H135" s="114"/>
      <c r="I135" s="114">
        <f>I136+I137</f>
        <v>987.84999999999991</v>
      </c>
      <c r="J135" s="95">
        <f>J136+J137</f>
        <v>6.8842160233746543E-4</v>
      </c>
    </row>
    <row r="136" spans="1:12" ht="26.1" customHeight="1">
      <c r="A136" s="96" t="s">
        <v>673</v>
      </c>
      <c r="B136" s="97" t="s">
        <v>40</v>
      </c>
      <c r="C136" s="96" t="s">
        <v>37</v>
      </c>
      <c r="D136" s="96" t="s">
        <v>26</v>
      </c>
      <c r="E136" s="98" t="s">
        <v>23</v>
      </c>
      <c r="F136" s="99">
        <f>MC!E309</f>
        <v>1</v>
      </c>
      <c r="G136" s="115">
        <f>G123</f>
        <v>368.27</v>
      </c>
      <c r="H136" s="115">
        <f>H123</f>
        <v>467.29</v>
      </c>
      <c r="I136" s="115">
        <f>ROUND(F136*H136,2)</f>
        <v>467.29</v>
      </c>
      <c r="J136" s="100">
        <f>I136/$H$157</f>
        <v>3.2564916794682822E-4</v>
      </c>
      <c r="L136" s="22">
        <f>ROUND(F136*G136,2)</f>
        <v>368.27</v>
      </c>
    </row>
    <row r="137" spans="1:12" ht="26.1" customHeight="1">
      <c r="A137" s="96" t="s">
        <v>674</v>
      </c>
      <c r="B137" s="97" t="s">
        <v>38</v>
      </c>
      <c r="C137" s="96" t="s">
        <v>37</v>
      </c>
      <c r="D137" s="96" t="s">
        <v>27</v>
      </c>
      <c r="E137" s="98" t="s">
        <v>23</v>
      </c>
      <c r="F137" s="99">
        <f>MC!E310</f>
        <v>1</v>
      </c>
      <c r="G137" s="115">
        <f>G124</f>
        <v>410.25</v>
      </c>
      <c r="H137" s="115">
        <f>H124</f>
        <v>520.55999999999995</v>
      </c>
      <c r="I137" s="115">
        <f>ROUND(F137*H137,2)</f>
        <v>520.55999999999995</v>
      </c>
      <c r="J137" s="100">
        <f>I137/$H$157</f>
        <v>3.6277243439063721E-4</v>
      </c>
      <c r="L137" s="22">
        <f>ROUND(F137*G137,2)</f>
        <v>410.25</v>
      </c>
    </row>
    <row r="138" spans="1:12" ht="24" customHeight="1">
      <c r="A138" s="91">
        <v>12</v>
      </c>
      <c r="B138" s="92" t="s">
        <v>36</v>
      </c>
      <c r="C138" s="91"/>
      <c r="D138" s="91" t="str">
        <f>MC!C312</f>
        <v>RUA MORADOR REGIM - FIDALDO</v>
      </c>
      <c r="E138" s="93"/>
      <c r="F138" s="94"/>
      <c r="G138" s="114" t="s">
        <v>34</v>
      </c>
      <c r="H138" s="114"/>
      <c r="I138" s="114">
        <f>I139+I141+I144+I148</f>
        <v>49660.939999999995</v>
      </c>
      <c r="J138" s="95">
        <f>J139+J141+J144+J148</f>
        <v>3.4608152946686975E-2</v>
      </c>
    </row>
    <row r="139" spans="1:12" ht="24" customHeight="1">
      <c r="A139" s="91" t="s">
        <v>675</v>
      </c>
      <c r="B139" s="92" t="s">
        <v>36</v>
      </c>
      <c r="C139" s="91"/>
      <c r="D139" s="91" t="s">
        <v>64</v>
      </c>
      <c r="E139" s="93"/>
      <c r="F139" s="94"/>
      <c r="G139" s="114" t="s">
        <v>34</v>
      </c>
      <c r="H139" s="114"/>
      <c r="I139" s="114">
        <f>I140</f>
        <v>393.96</v>
      </c>
      <c r="J139" s="95">
        <f>J140</f>
        <v>2.7454631214948407E-4</v>
      </c>
    </row>
    <row r="140" spans="1:12" ht="24" customHeight="1">
      <c r="A140" s="96" t="s">
        <v>676</v>
      </c>
      <c r="B140" s="97" t="s">
        <v>62</v>
      </c>
      <c r="C140" s="96" t="s">
        <v>37</v>
      </c>
      <c r="D140" s="96" t="s">
        <v>61</v>
      </c>
      <c r="E140" s="98" t="s">
        <v>54</v>
      </c>
      <c r="F140" s="99">
        <f>MC!E327</f>
        <v>402</v>
      </c>
      <c r="G140" s="115">
        <f>G127</f>
        <v>0.78</v>
      </c>
      <c r="H140" s="115">
        <f>H127</f>
        <v>0.98</v>
      </c>
      <c r="I140" s="115">
        <f>ROUND(F140*H140,2)</f>
        <v>393.96</v>
      </c>
      <c r="J140" s="100">
        <f>I140/$H$157</f>
        <v>2.7454631214948407E-4</v>
      </c>
      <c r="L140" s="22">
        <f>ROUND(F140*G140,2)</f>
        <v>313.56</v>
      </c>
    </row>
    <row r="141" spans="1:12" ht="24" customHeight="1">
      <c r="A141" s="91" t="s">
        <v>677</v>
      </c>
      <c r="B141" s="92" t="s">
        <v>36</v>
      </c>
      <c r="C141" s="91"/>
      <c r="D141" s="91" t="s">
        <v>60</v>
      </c>
      <c r="E141" s="93"/>
      <c r="F141" s="94"/>
      <c r="G141" s="114" t="s">
        <v>34</v>
      </c>
      <c r="H141" s="114"/>
      <c r="I141" s="114">
        <f>I142+I143</f>
        <v>35922.720000000001</v>
      </c>
      <c r="J141" s="95">
        <f>J142+J143</f>
        <v>2.5034141279263161E-2</v>
      </c>
    </row>
    <row r="142" spans="1:12" ht="26.1" customHeight="1">
      <c r="A142" s="96" t="s">
        <v>678</v>
      </c>
      <c r="B142" s="97" t="s">
        <v>58</v>
      </c>
      <c r="C142" s="96" t="s">
        <v>37</v>
      </c>
      <c r="D142" s="96" t="s">
        <v>57</v>
      </c>
      <c r="E142" s="98" t="s">
        <v>54</v>
      </c>
      <c r="F142" s="99">
        <f>MC!E330</f>
        <v>402</v>
      </c>
      <c r="G142" s="115">
        <f>G129</f>
        <v>68.3</v>
      </c>
      <c r="H142" s="115">
        <f>H129</f>
        <v>86.66</v>
      </c>
      <c r="I142" s="115">
        <f>ROUND(F142*H142,2)</f>
        <v>34837.32</v>
      </c>
      <c r="J142" s="100">
        <f>I142/$H$157</f>
        <v>2.4277738174361522E-2</v>
      </c>
      <c r="L142" s="22">
        <f>ROUND(F142*G142,2)</f>
        <v>27456.6</v>
      </c>
    </row>
    <row r="143" spans="1:12" ht="24" customHeight="1">
      <c r="A143" s="96" t="s">
        <v>679</v>
      </c>
      <c r="B143" s="97" t="s">
        <v>55</v>
      </c>
      <c r="C143" s="96" t="s">
        <v>37</v>
      </c>
      <c r="D143" s="96" t="s">
        <v>11</v>
      </c>
      <c r="E143" s="98" t="s">
        <v>54</v>
      </c>
      <c r="F143" s="99">
        <f>MC!E331</f>
        <v>402</v>
      </c>
      <c r="G143" s="115">
        <f>G130</f>
        <v>2.13</v>
      </c>
      <c r="H143" s="115">
        <f>H130</f>
        <v>2.7</v>
      </c>
      <c r="I143" s="115">
        <f>ROUND(F143*H143,2)</f>
        <v>1085.4000000000001</v>
      </c>
      <c r="J143" s="100">
        <f>I143/$H$157</f>
        <v>7.5640310490164E-4</v>
      </c>
      <c r="L143" s="22">
        <f>ROUND(F143*G143,2)</f>
        <v>856.26</v>
      </c>
    </row>
    <row r="144" spans="1:12" ht="24" customHeight="1">
      <c r="A144" s="91" t="s">
        <v>680</v>
      </c>
      <c r="B144" s="92" t="s">
        <v>36</v>
      </c>
      <c r="C144" s="91"/>
      <c r="D144" s="91" t="s">
        <v>53</v>
      </c>
      <c r="E144" s="93"/>
      <c r="F144" s="94"/>
      <c r="G144" s="114" t="s">
        <v>34</v>
      </c>
      <c r="H144" s="114"/>
      <c r="I144" s="114">
        <f>I145+I146+I147</f>
        <v>11368.56</v>
      </c>
      <c r="J144" s="95">
        <f>J145+J146+J147</f>
        <v>7.9226221505993982E-3</v>
      </c>
    </row>
    <row r="145" spans="1:12" ht="65.099999999999994" customHeight="1">
      <c r="A145" s="96" t="s">
        <v>681</v>
      </c>
      <c r="B145" s="97" t="s">
        <v>51</v>
      </c>
      <c r="C145" s="96" t="s">
        <v>37</v>
      </c>
      <c r="D145" s="96" t="s">
        <v>50</v>
      </c>
      <c r="E145" s="98" t="s">
        <v>43</v>
      </c>
      <c r="F145" s="99">
        <f>MC!E334</f>
        <v>134</v>
      </c>
      <c r="G145" s="115">
        <f t="shared" ref="G145:H145" si="17">G132</f>
        <v>50.22</v>
      </c>
      <c r="H145" s="115">
        <f t="shared" si="17"/>
        <v>63.72</v>
      </c>
      <c r="I145" s="115">
        <f>ROUND(F145*H145,2)</f>
        <v>8538.48</v>
      </c>
      <c r="J145" s="100">
        <f>I145/$H$157</f>
        <v>5.9503710918928998E-3</v>
      </c>
      <c r="L145" s="22">
        <f>ROUND(F145*G145,2)</f>
        <v>6729.48</v>
      </c>
    </row>
    <row r="146" spans="1:12" ht="65.099999999999994" customHeight="1">
      <c r="A146" s="96" t="s">
        <v>683</v>
      </c>
      <c r="B146" s="97" t="s">
        <v>48</v>
      </c>
      <c r="C146" s="96" t="s">
        <v>37</v>
      </c>
      <c r="D146" s="96" t="s">
        <v>47</v>
      </c>
      <c r="E146" s="98" t="s">
        <v>43</v>
      </c>
      <c r="F146" s="99">
        <f>MC!E335</f>
        <v>0</v>
      </c>
      <c r="G146" s="115">
        <f t="shared" ref="G146:H146" si="18">G133</f>
        <v>50.22</v>
      </c>
      <c r="H146" s="115">
        <f t="shared" si="18"/>
        <v>63.72</v>
      </c>
      <c r="I146" s="115">
        <f>ROUND(F146*H146,2)</f>
        <v>0</v>
      </c>
      <c r="J146" s="100">
        <f>I146/$H$157</f>
        <v>0</v>
      </c>
      <c r="L146" s="22">
        <f>ROUND(F146*G146,2)</f>
        <v>0</v>
      </c>
    </row>
    <row r="147" spans="1:12" ht="24" customHeight="1">
      <c r="A147" s="96" t="s">
        <v>682</v>
      </c>
      <c r="B147" s="97" t="s">
        <v>45</v>
      </c>
      <c r="C147" s="96" t="s">
        <v>37</v>
      </c>
      <c r="D147" s="96" t="s">
        <v>44</v>
      </c>
      <c r="E147" s="98" t="s">
        <v>43</v>
      </c>
      <c r="F147" s="99">
        <f>MC!E336</f>
        <v>134</v>
      </c>
      <c r="G147" s="115">
        <f t="shared" ref="G147:H147" si="19">G134</f>
        <v>16.649999999999999</v>
      </c>
      <c r="H147" s="115">
        <f t="shared" si="19"/>
        <v>21.12</v>
      </c>
      <c r="I147" s="115">
        <f>ROUND(F147*H147,2)</f>
        <v>2830.08</v>
      </c>
      <c r="J147" s="100">
        <f>I147/$H$157</f>
        <v>1.9722510587064979E-3</v>
      </c>
      <c r="L147" s="22">
        <f>ROUND(F147*G147,2)</f>
        <v>2231.1</v>
      </c>
    </row>
    <row r="148" spans="1:12" ht="24" customHeight="1">
      <c r="A148" s="91" t="s">
        <v>684</v>
      </c>
      <c r="B148" s="92" t="s">
        <v>36</v>
      </c>
      <c r="C148" s="91"/>
      <c r="D148" s="91" t="s">
        <v>42</v>
      </c>
      <c r="E148" s="93"/>
      <c r="F148" s="94"/>
      <c r="G148" s="114" t="s">
        <v>34</v>
      </c>
      <c r="H148" s="114"/>
      <c r="I148" s="114">
        <f>I149+I150</f>
        <v>1975.6999999999998</v>
      </c>
      <c r="J148" s="95">
        <f>J149+J150</f>
        <v>1.3768432046749309E-3</v>
      </c>
    </row>
    <row r="149" spans="1:12" ht="26.1" customHeight="1">
      <c r="A149" s="96" t="s">
        <v>685</v>
      </c>
      <c r="B149" s="97" t="s">
        <v>40</v>
      </c>
      <c r="C149" s="96" t="s">
        <v>37</v>
      </c>
      <c r="D149" s="96" t="s">
        <v>26</v>
      </c>
      <c r="E149" s="98" t="s">
        <v>23</v>
      </c>
      <c r="F149" s="99">
        <f>MC!E339</f>
        <v>2</v>
      </c>
      <c r="G149" s="115">
        <f>G136</f>
        <v>368.27</v>
      </c>
      <c r="H149" s="115">
        <f>H136</f>
        <v>467.29</v>
      </c>
      <c r="I149" s="115">
        <f>ROUND(F149*H149,2)</f>
        <v>934.58</v>
      </c>
      <c r="J149" s="100">
        <f>I149/$H$157</f>
        <v>6.5129833589365645E-4</v>
      </c>
      <c r="L149" s="22">
        <f>ROUND(F149*G149,2)</f>
        <v>736.54</v>
      </c>
    </row>
    <row r="150" spans="1:12" ht="26.1" customHeight="1">
      <c r="A150" s="96" t="s">
        <v>686</v>
      </c>
      <c r="B150" s="97" t="s">
        <v>38</v>
      </c>
      <c r="C150" s="96" t="s">
        <v>37</v>
      </c>
      <c r="D150" s="96" t="s">
        <v>27</v>
      </c>
      <c r="E150" s="98" t="s">
        <v>23</v>
      </c>
      <c r="F150" s="99">
        <f>MC!E340</f>
        <v>2</v>
      </c>
      <c r="G150" s="115">
        <f>G137</f>
        <v>410.25</v>
      </c>
      <c r="H150" s="115">
        <f>H137</f>
        <v>520.55999999999995</v>
      </c>
      <c r="I150" s="115">
        <f>ROUND(F150*H150,2)</f>
        <v>1041.1199999999999</v>
      </c>
      <c r="J150" s="100">
        <f>I150/$H$157</f>
        <v>7.2554486878127441E-4</v>
      </c>
      <c r="L150" s="22">
        <f>ROUND(F150*G150,2)</f>
        <v>820.5</v>
      </c>
    </row>
    <row r="151" spans="1:12" ht="24" customHeight="1">
      <c r="A151" s="91">
        <v>13</v>
      </c>
      <c r="B151" s="92" t="s">
        <v>36</v>
      </c>
      <c r="C151" s="91"/>
      <c r="D151" s="91" t="s">
        <v>35</v>
      </c>
      <c r="E151" s="93"/>
      <c r="F151" s="94"/>
      <c r="G151" s="114" t="s">
        <v>34</v>
      </c>
      <c r="H151" s="114"/>
      <c r="I151" s="114">
        <f>I152+I153</f>
        <v>230789.93000000002</v>
      </c>
      <c r="J151" s="95">
        <f>J152+J153</f>
        <v>0.16083491766356378</v>
      </c>
    </row>
    <row r="152" spans="1:12" ht="39" customHeight="1">
      <c r="A152" s="96" t="s">
        <v>687</v>
      </c>
      <c r="B152" s="97">
        <v>5914389</v>
      </c>
      <c r="C152" s="96" t="s">
        <v>570</v>
      </c>
      <c r="D152" s="96" t="s">
        <v>404</v>
      </c>
      <c r="E152" s="98" t="s">
        <v>31</v>
      </c>
      <c r="F152" s="99">
        <f>'DMT PEDRA'!K4</f>
        <v>230155.02</v>
      </c>
      <c r="G152" s="115">
        <f>CPUs!J106</f>
        <v>0.78</v>
      </c>
      <c r="H152" s="115">
        <f>CPUs!J117</f>
        <v>0.98</v>
      </c>
      <c r="I152" s="115">
        <f>ROUND(F152*H152,2)</f>
        <v>225551.92</v>
      </c>
      <c r="J152" s="100">
        <f>I152/$H$157</f>
        <v>0.15718460715360816</v>
      </c>
      <c r="L152" s="22">
        <f>ROUND(F152*G152,2)</f>
        <v>179520.92</v>
      </c>
    </row>
    <row r="153" spans="1:12" ht="39" customHeight="1">
      <c r="A153" s="96" t="s">
        <v>688</v>
      </c>
      <c r="B153" s="97">
        <v>5914374</v>
      </c>
      <c r="C153" s="96" t="s">
        <v>570</v>
      </c>
      <c r="D153" s="96" t="s">
        <v>582</v>
      </c>
      <c r="E153" s="98" t="s">
        <v>31</v>
      </c>
      <c r="F153" s="99">
        <f>'DMT PEDRA'!K18</f>
        <v>4365.01</v>
      </c>
      <c r="G153" s="115">
        <f>CPUs!J120</f>
        <v>0.95</v>
      </c>
      <c r="H153" s="115">
        <f>CPUs!J131</f>
        <v>1.2</v>
      </c>
      <c r="I153" s="115">
        <f>ROUND(F153*H153,2)</f>
        <v>5238.01</v>
      </c>
      <c r="J153" s="100">
        <f>I153/$H$157</f>
        <v>3.6503105099556284E-3</v>
      </c>
      <c r="L153" s="22">
        <f>ROUND(F153*G153,2)</f>
        <v>4146.76</v>
      </c>
    </row>
    <row r="154" spans="1:12" ht="14.4" thickBo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2" ht="14.4" thickBot="1">
      <c r="A155" s="284"/>
      <c r="B155" s="284"/>
      <c r="C155" s="284"/>
      <c r="D155" s="25"/>
      <c r="E155" s="24"/>
      <c r="F155" s="293" t="s">
        <v>30</v>
      </c>
      <c r="G155" s="294"/>
      <c r="H155" s="295">
        <f>L156</f>
        <v>1132817.1400000001</v>
      </c>
      <c r="I155" s="295"/>
      <c r="J155" s="296"/>
    </row>
    <row r="156" spans="1:12" ht="14.4" thickBot="1">
      <c r="A156" s="284"/>
      <c r="B156" s="284"/>
      <c r="C156" s="284"/>
      <c r="D156" s="25"/>
      <c r="E156" s="24"/>
      <c r="F156" s="297" t="s">
        <v>29</v>
      </c>
      <c r="G156" s="298"/>
      <c r="H156" s="282">
        <f>H157-H155</f>
        <v>302132.01999999979</v>
      </c>
      <c r="I156" s="282"/>
      <c r="J156" s="283"/>
      <c r="L156" s="40">
        <f>SUM(L6:L153)</f>
        <v>1132817.1400000001</v>
      </c>
    </row>
    <row r="157" spans="1:12" ht="14.4" thickBot="1">
      <c r="A157" s="284"/>
      <c r="B157" s="284"/>
      <c r="C157" s="284"/>
      <c r="D157" s="25"/>
      <c r="E157" s="24"/>
      <c r="F157" s="285" t="s">
        <v>28</v>
      </c>
      <c r="G157" s="286"/>
      <c r="H157" s="287">
        <f>I5+I8+I21+I34+I47+I60+I73+I86+I99+I112+I125+I138+I151</f>
        <v>1434949.16</v>
      </c>
      <c r="I157" s="287"/>
      <c r="J157" s="288"/>
    </row>
    <row r="158" spans="1:12" ht="60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1:12" ht="69.900000000000006" customHeight="1">
      <c r="A159" s="289"/>
      <c r="B159" s="290"/>
      <c r="C159" s="290"/>
      <c r="D159" s="290"/>
      <c r="E159" s="290"/>
      <c r="F159" s="290"/>
      <c r="G159" s="290"/>
      <c r="H159" s="290"/>
      <c r="I159" s="290"/>
      <c r="J159" s="290"/>
      <c r="L159" s="121" t="e">
        <f>H157/RUAS!F17</f>
        <v>#DIV/0!</v>
      </c>
    </row>
    <row r="165" spans="9:9">
      <c r="I165" s="120"/>
    </row>
  </sheetData>
  <mergeCells count="13">
    <mergeCell ref="A159:J159"/>
    <mergeCell ref="A3:J3"/>
    <mergeCell ref="A155:C155"/>
    <mergeCell ref="F155:G155"/>
    <mergeCell ref="H155:J155"/>
    <mergeCell ref="A156:C156"/>
    <mergeCell ref="F156:G156"/>
    <mergeCell ref="A1:D2"/>
    <mergeCell ref="H156:J156"/>
    <mergeCell ref="E1:H2"/>
    <mergeCell ref="A157:C157"/>
    <mergeCell ref="F157:G157"/>
    <mergeCell ref="H157:J157"/>
  </mergeCells>
  <pageMargins left="0.51181102362204722" right="0.51181102362204722" top="1.3779527559055118" bottom="0.98425196850393704" header="0.51181102362204722" footer="0.51181102362204722"/>
  <pageSetup paperSize="9" scale="45" fitToHeight="0" orientation="portrait" r:id="rId1"/>
  <headerFooter>
    <oddHeader>&amp;L &amp;C&amp;G</oddHeader>
    <oddFooter xml:space="preserve">&amp;L </oddFooter>
  </headerFooter>
  <rowBreaks count="3" manualBreakCount="3">
    <brk id="46" max="9" man="1"/>
    <brk id="85" max="9" man="1"/>
    <brk id="124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74"/>
  <sheetViews>
    <sheetView showWhiteSpace="0" workbookViewId="0">
      <selection activeCell="B589" sqref="B589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257" t="s">
        <v>394</v>
      </c>
      <c r="B1" s="257"/>
      <c r="C1" s="257"/>
      <c r="D1" s="257"/>
      <c r="E1" s="299" t="s">
        <v>696</v>
      </c>
      <c r="F1" s="299"/>
      <c r="G1" s="299"/>
      <c r="H1" s="299"/>
      <c r="I1" s="174" t="s">
        <v>86</v>
      </c>
      <c r="J1" s="174" t="s">
        <v>85</v>
      </c>
    </row>
    <row r="2" spans="1:10" ht="24.75" customHeight="1">
      <c r="A2" s="257"/>
      <c r="B2" s="257"/>
      <c r="C2" s="257"/>
      <c r="D2" s="257"/>
      <c r="E2" s="299"/>
      <c r="F2" s="299"/>
      <c r="G2" s="299"/>
      <c r="H2" s="299"/>
      <c r="I2" s="164">
        <f>BDI!F23</f>
        <v>26.89</v>
      </c>
      <c r="J2" s="163" t="s">
        <v>592</v>
      </c>
    </row>
    <row r="3" spans="1:10">
      <c r="A3" s="301" t="s">
        <v>348</v>
      </c>
      <c r="B3" s="302"/>
      <c r="C3" s="302"/>
      <c r="D3" s="302"/>
      <c r="E3" s="302"/>
      <c r="F3" s="302"/>
      <c r="G3" s="302"/>
      <c r="H3" s="302"/>
      <c r="I3" s="302"/>
      <c r="J3" s="302"/>
    </row>
    <row r="4" spans="1:10">
      <c r="A4" s="301" t="s">
        <v>347</v>
      </c>
      <c r="B4" s="302"/>
      <c r="C4" s="302"/>
      <c r="D4" s="302"/>
      <c r="E4" s="302"/>
      <c r="F4" s="302"/>
      <c r="G4" s="302"/>
      <c r="H4" s="302"/>
      <c r="I4" s="302"/>
      <c r="J4" s="302"/>
    </row>
    <row r="5" spans="1:10" ht="18" customHeight="1">
      <c r="A5" s="218" t="s">
        <v>72</v>
      </c>
      <c r="B5" s="216" t="s">
        <v>82</v>
      </c>
      <c r="C5" s="215" t="s">
        <v>81</v>
      </c>
      <c r="D5" s="215" t="s">
        <v>80</v>
      </c>
      <c r="E5" s="303" t="s">
        <v>129</v>
      </c>
      <c r="F5" s="303"/>
      <c r="G5" s="217" t="s">
        <v>79</v>
      </c>
      <c r="H5" s="216" t="s">
        <v>78</v>
      </c>
      <c r="I5" s="216" t="s">
        <v>77</v>
      </c>
      <c r="J5" s="219" t="s">
        <v>75</v>
      </c>
    </row>
    <row r="6" spans="1:10" ht="24" customHeight="1">
      <c r="A6" s="144" t="s">
        <v>128</v>
      </c>
      <c r="B6" s="28" t="s">
        <v>71</v>
      </c>
      <c r="C6" s="193" t="s">
        <v>37</v>
      </c>
      <c r="D6" s="193" t="s">
        <v>70</v>
      </c>
      <c r="E6" s="304" t="s">
        <v>338</v>
      </c>
      <c r="F6" s="304"/>
      <c r="G6" s="29" t="s">
        <v>54</v>
      </c>
      <c r="H6" s="39">
        <v>1</v>
      </c>
      <c r="I6" s="27">
        <v>553.59</v>
      </c>
      <c r="J6" s="145">
        <v>553.59</v>
      </c>
    </row>
    <row r="7" spans="1:10" ht="24" customHeight="1">
      <c r="A7" s="146" t="s">
        <v>125</v>
      </c>
      <c r="B7" s="38" t="s">
        <v>263</v>
      </c>
      <c r="C7" s="194" t="s">
        <v>32</v>
      </c>
      <c r="D7" s="194" t="s">
        <v>262</v>
      </c>
      <c r="E7" s="300" t="s">
        <v>122</v>
      </c>
      <c r="F7" s="300"/>
      <c r="G7" s="37" t="s">
        <v>104</v>
      </c>
      <c r="H7" s="36">
        <v>1</v>
      </c>
      <c r="I7" s="35">
        <v>24.77</v>
      </c>
      <c r="J7" s="147">
        <v>24.77</v>
      </c>
    </row>
    <row r="8" spans="1:10" ht="24" customHeight="1">
      <c r="A8" s="146" t="s">
        <v>125</v>
      </c>
      <c r="B8" s="38" t="s">
        <v>127</v>
      </c>
      <c r="C8" s="194" t="s">
        <v>32</v>
      </c>
      <c r="D8" s="194" t="s">
        <v>126</v>
      </c>
      <c r="E8" s="300" t="s">
        <v>122</v>
      </c>
      <c r="F8" s="300"/>
      <c r="G8" s="37" t="s">
        <v>104</v>
      </c>
      <c r="H8" s="36">
        <v>2</v>
      </c>
      <c r="I8" s="35">
        <v>20.100000000000001</v>
      </c>
      <c r="J8" s="147">
        <v>40.200000000000003</v>
      </c>
    </row>
    <row r="9" spans="1:10" ht="25.95" customHeight="1">
      <c r="A9" s="148" t="s">
        <v>108</v>
      </c>
      <c r="B9" s="34" t="s">
        <v>346</v>
      </c>
      <c r="C9" s="190" t="s">
        <v>32</v>
      </c>
      <c r="D9" s="190" t="s">
        <v>345</v>
      </c>
      <c r="E9" s="305" t="s">
        <v>105</v>
      </c>
      <c r="F9" s="305"/>
      <c r="G9" s="33" t="s">
        <v>249</v>
      </c>
      <c r="H9" s="32">
        <v>0.15</v>
      </c>
      <c r="I9" s="31">
        <v>21.68</v>
      </c>
      <c r="J9" s="149">
        <v>3.25</v>
      </c>
    </row>
    <row r="10" spans="1:10" ht="25.95" customHeight="1">
      <c r="A10" s="148" t="s">
        <v>108</v>
      </c>
      <c r="B10" s="34" t="s">
        <v>344</v>
      </c>
      <c r="C10" s="190" t="s">
        <v>32</v>
      </c>
      <c r="D10" s="190" t="s">
        <v>343</v>
      </c>
      <c r="E10" s="305" t="s">
        <v>105</v>
      </c>
      <c r="F10" s="305"/>
      <c r="G10" s="33" t="s">
        <v>43</v>
      </c>
      <c r="H10" s="32">
        <v>1</v>
      </c>
      <c r="I10" s="31">
        <v>7.17</v>
      </c>
      <c r="J10" s="149">
        <v>7.17</v>
      </c>
    </row>
    <row r="11" spans="1:10" ht="39" customHeight="1">
      <c r="A11" s="148" t="s">
        <v>108</v>
      </c>
      <c r="B11" s="34" t="s">
        <v>342</v>
      </c>
      <c r="C11" s="190" t="s">
        <v>32</v>
      </c>
      <c r="D11" s="190" t="s">
        <v>341</v>
      </c>
      <c r="E11" s="305" t="s">
        <v>105</v>
      </c>
      <c r="F11" s="305"/>
      <c r="G11" s="33" t="s">
        <v>43</v>
      </c>
      <c r="H11" s="32">
        <v>4</v>
      </c>
      <c r="I11" s="31">
        <v>19.55</v>
      </c>
      <c r="J11" s="149">
        <v>78.2</v>
      </c>
    </row>
    <row r="12" spans="1:10" ht="39" customHeight="1">
      <c r="A12" s="148" t="s">
        <v>108</v>
      </c>
      <c r="B12" s="34" t="s">
        <v>340</v>
      </c>
      <c r="C12" s="190" t="s">
        <v>32</v>
      </c>
      <c r="D12" s="190" t="s">
        <v>339</v>
      </c>
      <c r="E12" s="305" t="s">
        <v>105</v>
      </c>
      <c r="F12" s="305"/>
      <c r="G12" s="33" t="s">
        <v>2</v>
      </c>
      <c r="H12" s="32">
        <v>1</v>
      </c>
      <c r="I12" s="31">
        <v>400</v>
      </c>
      <c r="J12" s="149">
        <v>400</v>
      </c>
    </row>
    <row r="13" spans="1:10">
      <c r="A13" s="150"/>
      <c r="B13" s="195"/>
      <c r="C13" s="195"/>
      <c r="D13" s="195"/>
      <c r="E13" s="195" t="s">
        <v>103</v>
      </c>
      <c r="F13" s="151">
        <v>45.48</v>
      </c>
      <c r="G13" s="195" t="s">
        <v>102</v>
      </c>
      <c r="H13" s="151">
        <v>0</v>
      </c>
      <c r="I13" s="195" t="s">
        <v>101</v>
      </c>
      <c r="J13" s="152">
        <v>45.48</v>
      </c>
    </row>
    <row r="14" spans="1:10" ht="14.4" thickBot="1">
      <c r="A14" s="150"/>
      <c r="B14" s="195"/>
      <c r="C14" s="195"/>
      <c r="D14" s="195"/>
      <c r="E14" s="195" t="s">
        <v>100</v>
      </c>
      <c r="F14" s="151">
        <v>148.86000000000001</v>
      </c>
      <c r="G14" s="195"/>
      <c r="H14" s="306" t="s">
        <v>99</v>
      </c>
      <c r="I14" s="306"/>
      <c r="J14" s="152">
        <v>702.45</v>
      </c>
    </row>
    <row r="15" spans="1:10" ht="1.05" customHeight="1" thickTop="1">
      <c r="A15" s="153"/>
      <c r="B15" s="30"/>
      <c r="C15" s="30"/>
      <c r="D15" s="30"/>
      <c r="E15" s="30"/>
      <c r="F15" s="30"/>
      <c r="G15" s="30"/>
      <c r="H15" s="30"/>
      <c r="I15" s="30"/>
      <c r="J15" s="154"/>
    </row>
    <row r="16" spans="1:10" ht="18" customHeight="1">
      <c r="A16" s="199" t="s">
        <v>69</v>
      </c>
      <c r="B16" s="197" t="s">
        <v>82</v>
      </c>
      <c r="C16" s="192" t="s">
        <v>81</v>
      </c>
      <c r="D16" s="192" t="s">
        <v>80</v>
      </c>
      <c r="E16" s="307" t="s">
        <v>129</v>
      </c>
      <c r="F16" s="307"/>
      <c r="G16" s="196" t="s">
        <v>79</v>
      </c>
      <c r="H16" s="197" t="s">
        <v>78</v>
      </c>
      <c r="I16" s="197" t="s">
        <v>77</v>
      </c>
      <c r="J16" s="198" t="s">
        <v>75</v>
      </c>
    </row>
    <row r="17" spans="1:10" ht="24" customHeight="1">
      <c r="A17" s="144" t="s">
        <v>128</v>
      </c>
      <c r="B17" s="28" t="s">
        <v>68</v>
      </c>
      <c r="C17" s="193" t="s">
        <v>37</v>
      </c>
      <c r="D17" s="193" t="s">
        <v>67</v>
      </c>
      <c r="E17" s="304" t="s">
        <v>338</v>
      </c>
      <c r="F17" s="304"/>
      <c r="G17" s="29" t="s">
        <v>66</v>
      </c>
      <c r="H17" s="39">
        <v>1</v>
      </c>
      <c r="I17" s="27">
        <v>5169.1499999999996</v>
      </c>
      <c r="J17" s="145">
        <v>5169.1499999999996</v>
      </c>
    </row>
    <row r="18" spans="1:10" ht="25.95" customHeight="1">
      <c r="A18" s="146" t="s">
        <v>125</v>
      </c>
      <c r="B18" s="38" t="s">
        <v>218</v>
      </c>
      <c r="C18" s="194" t="s">
        <v>32</v>
      </c>
      <c r="D18" s="194" t="s">
        <v>217</v>
      </c>
      <c r="E18" s="300" t="s">
        <v>122</v>
      </c>
      <c r="F18" s="300"/>
      <c r="G18" s="37" t="s">
        <v>104</v>
      </c>
      <c r="H18" s="36">
        <v>35</v>
      </c>
      <c r="I18" s="35">
        <v>115.76</v>
      </c>
      <c r="J18" s="147">
        <v>4051.6</v>
      </c>
    </row>
    <row r="19" spans="1:10" ht="24" customHeight="1">
      <c r="A19" s="146" t="s">
        <v>125</v>
      </c>
      <c r="B19" s="38" t="s">
        <v>228</v>
      </c>
      <c r="C19" s="194" t="s">
        <v>32</v>
      </c>
      <c r="D19" s="194" t="s">
        <v>227</v>
      </c>
      <c r="E19" s="300" t="s">
        <v>122</v>
      </c>
      <c r="F19" s="300"/>
      <c r="G19" s="37" t="s">
        <v>104</v>
      </c>
      <c r="H19" s="36">
        <v>35</v>
      </c>
      <c r="I19" s="35">
        <v>31.93</v>
      </c>
      <c r="J19" s="147">
        <v>1117.55</v>
      </c>
    </row>
    <row r="20" spans="1:10">
      <c r="A20" s="150"/>
      <c r="B20" s="195"/>
      <c r="C20" s="195"/>
      <c r="D20" s="195"/>
      <c r="E20" s="195" t="s">
        <v>103</v>
      </c>
      <c r="F20" s="151">
        <v>4988.55</v>
      </c>
      <c r="G20" s="195" t="s">
        <v>102</v>
      </c>
      <c r="H20" s="151">
        <v>0</v>
      </c>
      <c r="I20" s="195" t="s">
        <v>101</v>
      </c>
      <c r="J20" s="152">
        <v>4988.55</v>
      </c>
    </row>
    <row r="21" spans="1:10" ht="14.4" thickBot="1">
      <c r="A21" s="150"/>
      <c r="B21" s="195"/>
      <c r="C21" s="195"/>
      <c r="D21" s="195"/>
      <c r="E21" s="195" t="s">
        <v>100</v>
      </c>
      <c r="F21" s="151">
        <v>1389.98</v>
      </c>
      <c r="G21" s="195"/>
      <c r="H21" s="306" t="s">
        <v>99</v>
      </c>
      <c r="I21" s="306"/>
      <c r="J21" s="152">
        <v>6559.13</v>
      </c>
    </row>
    <row r="22" spans="1:10" ht="1.05" customHeight="1" thickTop="1">
      <c r="A22" s="153"/>
      <c r="B22" s="30"/>
      <c r="C22" s="30"/>
      <c r="D22" s="30"/>
      <c r="E22" s="30"/>
      <c r="F22" s="30"/>
      <c r="G22" s="30"/>
      <c r="H22" s="30"/>
      <c r="I22" s="30"/>
      <c r="J22" s="154"/>
    </row>
    <row r="23" spans="1:10" ht="18" customHeight="1">
      <c r="A23" s="199" t="s">
        <v>63</v>
      </c>
      <c r="B23" s="197" t="s">
        <v>82</v>
      </c>
      <c r="C23" s="192" t="s">
        <v>81</v>
      </c>
      <c r="D23" s="192" t="s">
        <v>80</v>
      </c>
      <c r="E23" s="307" t="s">
        <v>129</v>
      </c>
      <c r="F23" s="307"/>
      <c r="G23" s="196" t="s">
        <v>79</v>
      </c>
      <c r="H23" s="197" t="s">
        <v>78</v>
      </c>
      <c r="I23" s="197" t="s">
        <v>77</v>
      </c>
      <c r="J23" s="198" t="s">
        <v>75</v>
      </c>
    </row>
    <row r="24" spans="1:10" ht="24" customHeight="1">
      <c r="A24" s="144" t="s">
        <v>128</v>
      </c>
      <c r="B24" s="28" t="s">
        <v>62</v>
      </c>
      <c r="C24" s="193" t="s">
        <v>37</v>
      </c>
      <c r="D24" s="193" t="s">
        <v>61</v>
      </c>
      <c r="E24" s="304" t="s">
        <v>138</v>
      </c>
      <c r="F24" s="304"/>
      <c r="G24" s="29" t="s">
        <v>54</v>
      </c>
      <c r="H24" s="39">
        <v>1</v>
      </c>
      <c r="I24" s="27">
        <v>0.78</v>
      </c>
      <c r="J24" s="145">
        <v>0.78</v>
      </c>
    </row>
    <row r="25" spans="1:10" ht="39" customHeight="1">
      <c r="A25" s="146" t="s">
        <v>125</v>
      </c>
      <c r="B25" s="38" t="s">
        <v>202</v>
      </c>
      <c r="C25" s="194" t="s">
        <v>32</v>
      </c>
      <c r="D25" s="194" t="s">
        <v>201</v>
      </c>
      <c r="E25" s="300" t="s">
        <v>553</v>
      </c>
      <c r="F25" s="300"/>
      <c r="G25" s="37" t="s">
        <v>130</v>
      </c>
      <c r="H25" s="36">
        <v>3.0000000000000001E-3</v>
      </c>
      <c r="I25" s="35">
        <v>260.05</v>
      </c>
      <c r="J25" s="147">
        <v>0.78</v>
      </c>
    </row>
    <row r="26" spans="1:10">
      <c r="A26" s="150"/>
      <c r="B26" s="195"/>
      <c r="C26" s="195"/>
      <c r="D26" s="195"/>
      <c r="E26" s="195" t="s">
        <v>103</v>
      </c>
      <c r="F26" s="151">
        <v>0.1</v>
      </c>
      <c r="G26" s="195" t="s">
        <v>102</v>
      </c>
      <c r="H26" s="151">
        <v>0</v>
      </c>
      <c r="I26" s="195" t="s">
        <v>101</v>
      </c>
      <c r="J26" s="152">
        <v>0.1</v>
      </c>
    </row>
    <row r="27" spans="1:10" ht="14.4" thickBot="1">
      <c r="A27" s="150"/>
      <c r="B27" s="195"/>
      <c r="C27" s="195"/>
      <c r="D27" s="195"/>
      <c r="E27" s="195" t="s">
        <v>100</v>
      </c>
      <c r="F27" s="151">
        <v>0.2</v>
      </c>
      <c r="G27" s="195"/>
      <c r="H27" s="306" t="s">
        <v>99</v>
      </c>
      <c r="I27" s="306"/>
      <c r="J27" s="152">
        <v>0.98</v>
      </c>
    </row>
    <row r="28" spans="1:10" ht="1.05" customHeight="1" thickTop="1">
      <c r="A28" s="153"/>
      <c r="B28" s="30"/>
      <c r="C28" s="30"/>
      <c r="D28" s="30"/>
      <c r="E28" s="30"/>
      <c r="F28" s="30"/>
      <c r="G28" s="30"/>
      <c r="H28" s="30"/>
      <c r="I28" s="30"/>
      <c r="J28" s="154"/>
    </row>
    <row r="29" spans="1:10" ht="18" customHeight="1">
      <c r="A29" s="199" t="s">
        <v>59</v>
      </c>
      <c r="B29" s="197" t="s">
        <v>82</v>
      </c>
      <c r="C29" s="192" t="s">
        <v>81</v>
      </c>
      <c r="D29" s="192" t="s">
        <v>80</v>
      </c>
      <c r="E29" s="307" t="s">
        <v>129</v>
      </c>
      <c r="F29" s="307"/>
      <c r="G29" s="196" t="s">
        <v>79</v>
      </c>
      <c r="H29" s="197" t="s">
        <v>78</v>
      </c>
      <c r="I29" s="197" t="s">
        <v>77</v>
      </c>
      <c r="J29" s="198" t="s">
        <v>75</v>
      </c>
    </row>
    <row r="30" spans="1:10" ht="25.95" customHeight="1">
      <c r="A30" s="144" t="s">
        <v>128</v>
      </c>
      <c r="B30" s="28" t="s">
        <v>58</v>
      </c>
      <c r="C30" s="193" t="s">
        <v>37</v>
      </c>
      <c r="D30" s="193" t="s">
        <v>57</v>
      </c>
      <c r="E30" s="304" t="s">
        <v>234</v>
      </c>
      <c r="F30" s="304"/>
      <c r="G30" s="29" t="s">
        <v>54</v>
      </c>
      <c r="H30" s="39">
        <v>1</v>
      </c>
      <c r="I30" s="27">
        <v>68.3</v>
      </c>
      <c r="J30" s="145">
        <v>68.3</v>
      </c>
    </row>
    <row r="31" spans="1:10" ht="39" customHeight="1">
      <c r="A31" s="146" t="s">
        <v>125</v>
      </c>
      <c r="B31" s="38" t="s">
        <v>307</v>
      </c>
      <c r="C31" s="194" t="s">
        <v>32</v>
      </c>
      <c r="D31" s="194" t="s">
        <v>306</v>
      </c>
      <c r="E31" s="300" t="s">
        <v>562</v>
      </c>
      <c r="F31" s="300"/>
      <c r="G31" s="37" t="s">
        <v>25</v>
      </c>
      <c r="H31" s="36">
        <v>2.0400000000000001E-2</v>
      </c>
      <c r="I31" s="35">
        <v>673.25</v>
      </c>
      <c r="J31" s="147">
        <v>13.73</v>
      </c>
    </row>
    <row r="32" spans="1:10" ht="24" customHeight="1">
      <c r="A32" s="146" t="s">
        <v>125</v>
      </c>
      <c r="B32" s="38" t="s">
        <v>279</v>
      </c>
      <c r="C32" s="194" t="s">
        <v>32</v>
      </c>
      <c r="D32" s="194" t="s">
        <v>278</v>
      </c>
      <c r="E32" s="300" t="s">
        <v>122</v>
      </c>
      <c r="F32" s="300"/>
      <c r="G32" s="37" t="s">
        <v>104</v>
      </c>
      <c r="H32" s="36">
        <v>0.40210000000000001</v>
      </c>
      <c r="I32" s="35">
        <v>24.99</v>
      </c>
      <c r="J32" s="147">
        <v>10.039999999999999</v>
      </c>
    </row>
    <row r="33" spans="1:10" ht="24" customHeight="1">
      <c r="A33" s="146" t="s">
        <v>125</v>
      </c>
      <c r="B33" s="38" t="s">
        <v>127</v>
      </c>
      <c r="C33" s="194" t="s">
        <v>32</v>
      </c>
      <c r="D33" s="194" t="s">
        <v>126</v>
      </c>
      <c r="E33" s="300" t="s">
        <v>122</v>
      </c>
      <c r="F33" s="300"/>
      <c r="G33" s="37" t="s">
        <v>104</v>
      </c>
      <c r="H33" s="36">
        <v>0.40210000000000001</v>
      </c>
      <c r="I33" s="35">
        <v>20.100000000000001</v>
      </c>
      <c r="J33" s="147">
        <v>8.08</v>
      </c>
    </row>
    <row r="34" spans="1:10" ht="24" customHeight="1">
      <c r="A34" s="146" t="s">
        <v>125</v>
      </c>
      <c r="B34" s="38" t="s">
        <v>236</v>
      </c>
      <c r="C34" s="194" t="s">
        <v>37</v>
      </c>
      <c r="D34" s="194" t="s">
        <v>235</v>
      </c>
      <c r="E34" s="300" t="s">
        <v>234</v>
      </c>
      <c r="F34" s="300"/>
      <c r="G34" s="37" t="s">
        <v>233</v>
      </c>
      <c r="H34" s="36">
        <v>4.4999999999999998E-2</v>
      </c>
      <c r="I34" s="35">
        <v>566.24</v>
      </c>
      <c r="J34" s="147">
        <v>25.48</v>
      </c>
    </row>
    <row r="35" spans="1:10" ht="25.95" customHeight="1">
      <c r="A35" s="148" t="s">
        <v>108</v>
      </c>
      <c r="B35" s="34" t="s">
        <v>337</v>
      </c>
      <c r="C35" s="190" t="s">
        <v>32</v>
      </c>
      <c r="D35" s="190" t="s">
        <v>336</v>
      </c>
      <c r="E35" s="305" t="s">
        <v>105</v>
      </c>
      <c r="F35" s="305"/>
      <c r="G35" s="33" t="s">
        <v>25</v>
      </c>
      <c r="H35" s="32">
        <v>0.114</v>
      </c>
      <c r="I35" s="31">
        <v>96.24</v>
      </c>
      <c r="J35" s="149">
        <v>10.97</v>
      </c>
    </row>
    <row r="36" spans="1:10">
      <c r="A36" s="150"/>
      <c r="B36" s="195"/>
      <c r="C36" s="195"/>
      <c r="D36" s="195"/>
      <c r="E36" s="195" t="s">
        <v>103</v>
      </c>
      <c r="F36" s="151">
        <v>31.5</v>
      </c>
      <c r="G36" s="195" t="s">
        <v>102</v>
      </c>
      <c r="H36" s="151">
        <v>0</v>
      </c>
      <c r="I36" s="195" t="s">
        <v>101</v>
      </c>
      <c r="J36" s="152">
        <v>31.5</v>
      </c>
    </row>
    <row r="37" spans="1:10" ht="14.4" thickBot="1">
      <c r="A37" s="150"/>
      <c r="B37" s="195"/>
      <c r="C37" s="195"/>
      <c r="D37" s="195"/>
      <c r="E37" s="195" t="s">
        <v>100</v>
      </c>
      <c r="F37" s="151">
        <v>18.36</v>
      </c>
      <c r="G37" s="195"/>
      <c r="H37" s="306" t="s">
        <v>99</v>
      </c>
      <c r="I37" s="306"/>
      <c r="J37" s="152">
        <v>86.66</v>
      </c>
    </row>
    <row r="38" spans="1:10" ht="1.05" customHeight="1" thickTop="1">
      <c r="A38" s="153"/>
      <c r="B38" s="30"/>
      <c r="C38" s="30"/>
      <c r="D38" s="30"/>
      <c r="E38" s="30"/>
      <c r="F38" s="30"/>
      <c r="G38" s="30"/>
      <c r="H38" s="30"/>
      <c r="I38" s="30"/>
      <c r="J38" s="154"/>
    </row>
    <row r="39" spans="1:10" ht="18" customHeight="1">
      <c r="A39" s="199" t="s">
        <v>56</v>
      </c>
      <c r="B39" s="197" t="s">
        <v>82</v>
      </c>
      <c r="C39" s="192" t="s">
        <v>81</v>
      </c>
      <c r="D39" s="192" t="s">
        <v>80</v>
      </c>
      <c r="E39" s="307" t="s">
        <v>129</v>
      </c>
      <c r="F39" s="307"/>
      <c r="G39" s="196" t="s">
        <v>79</v>
      </c>
      <c r="H39" s="197" t="s">
        <v>78</v>
      </c>
      <c r="I39" s="197" t="s">
        <v>77</v>
      </c>
      <c r="J39" s="198" t="s">
        <v>75</v>
      </c>
    </row>
    <row r="40" spans="1:10" ht="24" customHeight="1">
      <c r="A40" s="144" t="s">
        <v>128</v>
      </c>
      <c r="B40" s="28" t="s">
        <v>55</v>
      </c>
      <c r="C40" s="193" t="s">
        <v>37</v>
      </c>
      <c r="D40" s="193" t="s">
        <v>11</v>
      </c>
      <c r="E40" s="304" t="s">
        <v>234</v>
      </c>
      <c r="F40" s="304"/>
      <c r="G40" s="29" t="s">
        <v>54</v>
      </c>
      <c r="H40" s="39">
        <v>1</v>
      </c>
      <c r="I40" s="27">
        <v>2.13</v>
      </c>
      <c r="J40" s="145">
        <v>2.13</v>
      </c>
    </row>
    <row r="41" spans="1:10" ht="24" customHeight="1">
      <c r="A41" s="146" t="s">
        <v>125</v>
      </c>
      <c r="B41" s="38" t="s">
        <v>127</v>
      </c>
      <c r="C41" s="194" t="s">
        <v>32</v>
      </c>
      <c r="D41" s="194" t="s">
        <v>126</v>
      </c>
      <c r="E41" s="300" t="s">
        <v>122</v>
      </c>
      <c r="F41" s="300"/>
      <c r="G41" s="37" t="s">
        <v>104</v>
      </c>
      <c r="H41" s="36">
        <v>0.08</v>
      </c>
      <c r="I41" s="35">
        <v>20.100000000000001</v>
      </c>
      <c r="J41" s="147">
        <v>1.6</v>
      </c>
    </row>
    <row r="42" spans="1:10" ht="24" customHeight="1">
      <c r="A42" s="148" t="s">
        <v>108</v>
      </c>
      <c r="B42" s="34" t="s">
        <v>335</v>
      </c>
      <c r="C42" s="190" t="s">
        <v>312</v>
      </c>
      <c r="D42" s="190" t="s">
        <v>334</v>
      </c>
      <c r="E42" s="305" t="s">
        <v>147</v>
      </c>
      <c r="F42" s="305"/>
      <c r="G42" s="33" t="s">
        <v>104</v>
      </c>
      <c r="H42" s="32">
        <v>1.0999999999999999E-2</v>
      </c>
      <c r="I42" s="31">
        <v>49.09</v>
      </c>
      <c r="J42" s="149">
        <v>0.53</v>
      </c>
    </row>
    <row r="43" spans="1:10">
      <c r="A43" s="150"/>
      <c r="B43" s="195"/>
      <c r="C43" s="195"/>
      <c r="D43" s="195"/>
      <c r="E43" s="195" t="s">
        <v>103</v>
      </c>
      <c r="F43" s="151">
        <v>1.08</v>
      </c>
      <c r="G43" s="195" t="s">
        <v>102</v>
      </c>
      <c r="H43" s="151">
        <v>0</v>
      </c>
      <c r="I43" s="195" t="s">
        <v>101</v>
      </c>
      <c r="J43" s="152">
        <v>1.08</v>
      </c>
    </row>
    <row r="44" spans="1:10" ht="14.4" thickBot="1">
      <c r="A44" s="150"/>
      <c r="B44" s="195"/>
      <c r="C44" s="195"/>
      <c r="D44" s="195"/>
      <c r="E44" s="195" t="s">
        <v>100</v>
      </c>
      <c r="F44" s="151">
        <v>0.56999999999999995</v>
      </c>
      <c r="G44" s="195"/>
      <c r="H44" s="306" t="s">
        <v>99</v>
      </c>
      <c r="I44" s="306"/>
      <c r="J44" s="152">
        <v>2.7</v>
      </c>
    </row>
    <row r="45" spans="1:10" ht="1.05" customHeight="1" thickTop="1">
      <c r="A45" s="153"/>
      <c r="B45" s="30"/>
      <c r="C45" s="30"/>
      <c r="D45" s="30"/>
      <c r="E45" s="30"/>
      <c r="F45" s="30"/>
      <c r="G45" s="30"/>
      <c r="H45" s="30"/>
      <c r="I45" s="30"/>
      <c r="J45" s="154"/>
    </row>
    <row r="46" spans="1:10" ht="18" customHeight="1">
      <c r="A46" s="199" t="s">
        <v>52</v>
      </c>
      <c r="B46" s="197" t="s">
        <v>82</v>
      </c>
      <c r="C46" s="192" t="s">
        <v>81</v>
      </c>
      <c r="D46" s="192" t="s">
        <v>80</v>
      </c>
      <c r="E46" s="307" t="s">
        <v>129</v>
      </c>
      <c r="F46" s="307"/>
      <c r="G46" s="196" t="s">
        <v>79</v>
      </c>
      <c r="H46" s="197" t="s">
        <v>78</v>
      </c>
      <c r="I46" s="197" t="s">
        <v>77</v>
      </c>
      <c r="J46" s="198" t="s">
        <v>75</v>
      </c>
    </row>
    <row r="47" spans="1:10" ht="64.95" customHeight="1">
      <c r="A47" s="144" t="s">
        <v>128</v>
      </c>
      <c r="B47" s="28" t="s">
        <v>51</v>
      </c>
      <c r="C47" s="193" t="s">
        <v>37</v>
      </c>
      <c r="D47" s="193" t="s">
        <v>50</v>
      </c>
      <c r="E47" s="304" t="s">
        <v>331</v>
      </c>
      <c r="F47" s="304"/>
      <c r="G47" s="29" t="s">
        <v>43</v>
      </c>
      <c r="H47" s="39">
        <v>1</v>
      </c>
      <c r="I47" s="27">
        <v>50.22</v>
      </c>
      <c r="J47" s="145">
        <v>50.22</v>
      </c>
    </row>
    <row r="48" spans="1:10" ht="24" customHeight="1">
      <c r="A48" s="146" t="s">
        <v>125</v>
      </c>
      <c r="B48" s="38" t="s">
        <v>166</v>
      </c>
      <c r="C48" s="194" t="s">
        <v>32</v>
      </c>
      <c r="D48" s="194" t="s">
        <v>165</v>
      </c>
      <c r="E48" s="300" t="s">
        <v>122</v>
      </c>
      <c r="F48" s="300"/>
      <c r="G48" s="37" t="s">
        <v>104</v>
      </c>
      <c r="H48" s="36">
        <v>0.39400000000000002</v>
      </c>
      <c r="I48" s="35">
        <v>25.17</v>
      </c>
      <c r="J48" s="147">
        <v>9.91</v>
      </c>
    </row>
    <row r="49" spans="1:10" ht="25.95" customHeight="1">
      <c r="A49" s="146" t="s">
        <v>125</v>
      </c>
      <c r="B49" s="38" t="s">
        <v>309</v>
      </c>
      <c r="C49" s="194" t="s">
        <v>32</v>
      </c>
      <c r="D49" s="194" t="s">
        <v>308</v>
      </c>
      <c r="E49" s="300" t="s">
        <v>562</v>
      </c>
      <c r="F49" s="300"/>
      <c r="G49" s="37" t="s">
        <v>25</v>
      </c>
      <c r="H49" s="36">
        <v>2E-3</v>
      </c>
      <c r="I49" s="35">
        <v>756.86</v>
      </c>
      <c r="J49" s="147">
        <v>1.51</v>
      </c>
    </row>
    <row r="50" spans="1:10" ht="24" customHeight="1">
      <c r="A50" s="146" t="s">
        <v>125</v>
      </c>
      <c r="B50" s="38" t="s">
        <v>208</v>
      </c>
      <c r="C50" s="194" t="s">
        <v>32</v>
      </c>
      <c r="D50" s="194" t="s">
        <v>207</v>
      </c>
      <c r="E50" s="300" t="s">
        <v>559</v>
      </c>
      <c r="F50" s="300"/>
      <c r="G50" s="37" t="s">
        <v>25</v>
      </c>
      <c r="H50" s="36">
        <v>0.02</v>
      </c>
      <c r="I50" s="35">
        <v>79.510000000000005</v>
      </c>
      <c r="J50" s="147">
        <v>1.59</v>
      </c>
    </row>
    <row r="51" spans="1:10" ht="24" customHeight="1">
      <c r="A51" s="146" t="s">
        <v>125</v>
      </c>
      <c r="B51" s="38" t="s">
        <v>127</v>
      </c>
      <c r="C51" s="194" t="s">
        <v>32</v>
      </c>
      <c r="D51" s="194" t="s">
        <v>126</v>
      </c>
      <c r="E51" s="300" t="s">
        <v>122</v>
      </c>
      <c r="F51" s="300"/>
      <c r="G51" s="37" t="s">
        <v>104</v>
      </c>
      <c r="H51" s="36">
        <v>0.39400000000000002</v>
      </c>
      <c r="I51" s="35">
        <v>20.100000000000001</v>
      </c>
      <c r="J51" s="147">
        <v>7.91</v>
      </c>
    </row>
    <row r="52" spans="1:10" ht="25.95" customHeight="1">
      <c r="A52" s="146" t="s">
        <v>125</v>
      </c>
      <c r="B52" s="38" t="s">
        <v>140</v>
      </c>
      <c r="C52" s="194" t="s">
        <v>32</v>
      </c>
      <c r="D52" s="194" t="s">
        <v>139</v>
      </c>
      <c r="E52" s="300" t="s">
        <v>554</v>
      </c>
      <c r="F52" s="300"/>
      <c r="G52" s="37" t="s">
        <v>25</v>
      </c>
      <c r="H52" s="36">
        <v>0.02</v>
      </c>
      <c r="I52" s="35">
        <v>20.32</v>
      </c>
      <c r="J52" s="147">
        <v>0.4</v>
      </c>
    </row>
    <row r="53" spans="1:10" ht="25.95" customHeight="1">
      <c r="A53" s="148" t="s">
        <v>108</v>
      </c>
      <c r="B53" s="34" t="s">
        <v>248</v>
      </c>
      <c r="C53" s="190" t="s">
        <v>32</v>
      </c>
      <c r="D53" s="190" t="s">
        <v>247</v>
      </c>
      <c r="E53" s="305" t="s">
        <v>105</v>
      </c>
      <c r="F53" s="305"/>
      <c r="G53" s="33" t="s">
        <v>25</v>
      </c>
      <c r="H53" s="32">
        <v>7.0000000000000001E-3</v>
      </c>
      <c r="I53" s="31">
        <v>95</v>
      </c>
      <c r="J53" s="149">
        <v>0.66</v>
      </c>
    </row>
    <row r="54" spans="1:10" ht="25.95" customHeight="1">
      <c r="A54" s="148" t="s">
        <v>108</v>
      </c>
      <c r="B54" s="34" t="s">
        <v>333</v>
      </c>
      <c r="C54" s="190" t="s">
        <v>32</v>
      </c>
      <c r="D54" s="190" t="s">
        <v>332</v>
      </c>
      <c r="E54" s="305" t="s">
        <v>105</v>
      </c>
      <c r="F54" s="305"/>
      <c r="G54" s="33" t="s">
        <v>43</v>
      </c>
      <c r="H54" s="32">
        <v>1.0049999999999999</v>
      </c>
      <c r="I54" s="31">
        <v>28.1</v>
      </c>
      <c r="J54" s="149">
        <v>28.24</v>
      </c>
    </row>
    <row r="55" spans="1:10">
      <c r="A55" s="150"/>
      <c r="B55" s="195"/>
      <c r="C55" s="195"/>
      <c r="D55" s="195"/>
      <c r="E55" s="195" t="s">
        <v>103</v>
      </c>
      <c r="F55" s="151">
        <v>14.18</v>
      </c>
      <c r="G55" s="195" t="s">
        <v>102</v>
      </c>
      <c r="H55" s="151">
        <v>0</v>
      </c>
      <c r="I55" s="195" t="s">
        <v>101</v>
      </c>
      <c r="J55" s="152">
        <v>14.18</v>
      </c>
    </row>
    <row r="56" spans="1:10" ht="14.4" thickBot="1">
      <c r="A56" s="150"/>
      <c r="B56" s="195"/>
      <c r="C56" s="195"/>
      <c r="D56" s="195"/>
      <c r="E56" s="195" t="s">
        <v>100</v>
      </c>
      <c r="F56" s="151">
        <v>13.5</v>
      </c>
      <c r="G56" s="195"/>
      <c r="H56" s="306" t="s">
        <v>99</v>
      </c>
      <c r="I56" s="306"/>
      <c r="J56" s="152">
        <v>63.72</v>
      </c>
    </row>
    <row r="57" spans="1:10" ht="1.05" customHeight="1" thickTop="1">
      <c r="A57" s="153"/>
      <c r="B57" s="30"/>
      <c r="C57" s="30"/>
      <c r="D57" s="30"/>
      <c r="E57" s="30"/>
      <c r="F57" s="30"/>
      <c r="G57" s="30"/>
      <c r="H57" s="30"/>
      <c r="I57" s="30"/>
      <c r="J57" s="154"/>
    </row>
    <row r="58" spans="1:10" ht="18" customHeight="1">
      <c r="A58" s="199" t="s">
        <v>49</v>
      </c>
      <c r="B58" s="197" t="s">
        <v>82</v>
      </c>
      <c r="C58" s="192" t="s">
        <v>81</v>
      </c>
      <c r="D58" s="192" t="s">
        <v>80</v>
      </c>
      <c r="E58" s="307" t="s">
        <v>129</v>
      </c>
      <c r="F58" s="307"/>
      <c r="G58" s="196" t="s">
        <v>79</v>
      </c>
      <c r="H58" s="197" t="s">
        <v>78</v>
      </c>
      <c r="I58" s="197" t="s">
        <v>77</v>
      </c>
      <c r="J58" s="198" t="s">
        <v>75</v>
      </c>
    </row>
    <row r="59" spans="1:10" ht="64.95" customHeight="1">
      <c r="A59" s="144" t="s">
        <v>128</v>
      </c>
      <c r="B59" s="28" t="s">
        <v>48</v>
      </c>
      <c r="C59" s="193" t="s">
        <v>37</v>
      </c>
      <c r="D59" s="193" t="s">
        <v>47</v>
      </c>
      <c r="E59" s="304" t="s">
        <v>331</v>
      </c>
      <c r="F59" s="304"/>
      <c r="G59" s="29" t="s">
        <v>43</v>
      </c>
      <c r="H59" s="39">
        <v>1</v>
      </c>
      <c r="I59" s="27">
        <v>50.22</v>
      </c>
      <c r="J59" s="145">
        <v>50.22</v>
      </c>
    </row>
    <row r="60" spans="1:10" ht="24" customHeight="1">
      <c r="A60" s="146" t="s">
        <v>125</v>
      </c>
      <c r="B60" s="38" t="s">
        <v>127</v>
      </c>
      <c r="C60" s="194" t="s">
        <v>32</v>
      </c>
      <c r="D60" s="194" t="s">
        <v>126</v>
      </c>
      <c r="E60" s="300" t="s">
        <v>122</v>
      </c>
      <c r="F60" s="300"/>
      <c r="G60" s="37" t="s">
        <v>104</v>
      </c>
      <c r="H60" s="36">
        <v>0.39400000000000002</v>
      </c>
      <c r="I60" s="35">
        <v>20.100000000000001</v>
      </c>
      <c r="J60" s="147">
        <v>7.91</v>
      </c>
    </row>
    <row r="61" spans="1:10" ht="25.95" customHeight="1">
      <c r="A61" s="146" t="s">
        <v>125</v>
      </c>
      <c r="B61" s="38" t="s">
        <v>140</v>
      </c>
      <c r="C61" s="194" t="s">
        <v>32</v>
      </c>
      <c r="D61" s="194" t="s">
        <v>139</v>
      </c>
      <c r="E61" s="300" t="s">
        <v>554</v>
      </c>
      <c r="F61" s="300"/>
      <c r="G61" s="37" t="s">
        <v>25</v>
      </c>
      <c r="H61" s="36">
        <v>0.02</v>
      </c>
      <c r="I61" s="35">
        <v>20.32</v>
      </c>
      <c r="J61" s="147">
        <v>0.4</v>
      </c>
    </row>
    <row r="62" spans="1:10" ht="25.95" customHeight="1">
      <c r="A62" s="146" t="s">
        <v>125</v>
      </c>
      <c r="B62" s="38" t="s">
        <v>309</v>
      </c>
      <c r="C62" s="194" t="s">
        <v>32</v>
      </c>
      <c r="D62" s="194" t="s">
        <v>308</v>
      </c>
      <c r="E62" s="300" t="s">
        <v>562</v>
      </c>
      <c r="F62" s="300"/>
      <c r="G62" s="37" t="s">
        <v>25</v>
      </c>
      <c r="H62" s="36">
        <v>2E-3</v>
      </c>
      <c r="I62" s="35">
        <v>756.86</v>
      </c>
      <c r="J62" s="147">
        <v>1.51</v>
      </c>
    </row>
    <row r="63" spans="1:10" ht="24" customHeight="1">
      <c r="A63" s="146" t="s">
        <v>125</v>
      </c>
      <c r="B63" s="38" t="s">
        <v>166</v>
      </c>
      <c r="C63" s="194" t="s">
        <v>32</v>
      </c>
      <c r="D63" s="194" t="s">
        <v>165</v>
      </c>
      <c r="E63" s="300" t="s">
        <v>122</v>
      </c>
      <c r="F63" s="300"/>
      <c r="G63" s="37" t="s">
        <v>104</v>
      </c>
      <c r="H63" s="36">
        <v>0.39400000000000002</v>
      </c>
      <c r="I63" s="35">
        <v>25.17</v>
      </c>
      <c r="J63" s="147">
        <v>9.91</v>
      </c>
    </row>
    <row r="64" spans="1:10" ht="24" customHeight="1">
      <c r="A64" s="146" t="s">
        <v>125</v>
      </c>
      <c r="B64" s="38" t="s">
        <v>208</v>
      </c>
      <c r="C64" s="194" t="s">
        <v>32</v>
      </c>
      <c r="D64" s="194" t="s">
        <v>207</v>
      </c>
      <c r="E64" s="300" t="s">
        <v>559</v>
      </c>
      <c r="F64" s="300"/>
      <c r="G64" s="37" t="s">
        <v>25</v>
      </c>
      <c r="H64" s="36">
        <v>0.02</v>
      </c>
      <c r="I64" s="35">
        <v>79.510000000000005</v>
      </c>
      <c r="J64" s="147">
        <v>1.59</v>
      </c>
    </row>
    <row r="65" spans="1:10" ht="25.95" customHeight="1">
      <c r="A65" s="148" t="s">
        <v>108</v>
      </c>
      <c r="B65" s="34" t="s">
        <v>248</v>
      </c>
      <c r="C65" s="190" t="s">
        <v>32</v>
      </c>
      <c r="D65" s="190" t="s">
        <v>247</v>
      </c>
      <c r="E65" s="305" t="s">
        <v>105</v>
      </c>
      <c r="F65" s="305"/>
      <c r="G65" s="33" t="s">
        <v>25</v>
      </c>
      <c r="H65" s="32">
        <v>7.0000000000000001E-3</v>
      </c>
      <c r="I65" s="31">
        <v>95</v>
      </c>
      <c r="J65" s="149">
        <v>0.66</v>
      </c>
    </row>
    <row r="66" spans="1:10" ht="25.95" customHeight="1">
      <c r="A66" s="148" t="s">
        <v>108</v>
      </c>
      <c r="B66" s="34" t="s">
        <v>333</v>
      </c>
      <c r="C66" s="190" t="s">
        <v>32</v>
      </c>
      <c r="D66" s="190" t="s">
        <v>332</v>
      </c>
      <c r="E66" s="305" t="s">
        <v>105</v>
      </c>
      <c r="F66" s="305"/>
      <c r="G66" s="33" t="s">
        <v>43</v>
      </c>
      <c r="H66" s="32">
        <v>1.0049999999999999</v>
      </c>
      <c r="I66" s="31">
        <v>28.1</v>
      </c>
      <c r="J66" s="149">
        <v>28.24</v>
      </c>
    </row>
    <row r="67" spans="1:10">
      <c r="A67" s="150"/>
      <c r="B67" s="195"/>
      <c r="C67" s="195"/>
      <c r="D67" s="195"/>
      <c r="E67" s="195" t="s">
        <v>103</v>
      </c>
      <c r="F67" s="151">
        <v>14.18</v>
      </c>
      <c r="G67" s="195" t="s">
        <v>102</v>
      </c>
      <c r="H67" s="151">
        <v>0</v>
      </c>
      <c r="I67" s="195" t="s">
        <v>101</v>
      </c>
      <c r="J67" s="152">
        <v>14.18</v>
      </c>
    </row>
    <row r="68" spans="1:10" ht="14.4" thickBot="1">
      <c r="A68" s="150"/>
      <c r="B68" s="195"/>
      <c r="C68" s="195"/>
      <c r="D68" s="195"/>
      <c r="E68" s="195" t="s">
        <v>100</v>
      </c>
      <c r="F68" s="151">
        <v>13.5</v>
      </c>
      <c r="G68" s="195"/>
      <c r="H68" s="306" t="s">
        <v>99</v>
      </c>
      <c r="I68" s="306"/>
      <c r="J68" s="152">
        <v>63.72</v>
      </c>
    </row>
    <row r="69" spans="1:10" ht="1.05" customHeight="1" thickTop="1">
      <c r="A69" s="153"/>
      <c r="B69" s="30"/>
      <c r="C69" s="30"/>
      <c r="D69" s="30"/>
      <c r="E69" s="30"/>
      <c r="F69" s="30"/>
      <c r="G69" s="30"/>
      <c r="H69" s="30"/>
      <c r="I69" s="30"/>
      <c r="J69" s="154"/>
    </row>
    <row r="70" spans="1:10" ht="18" customHeight="1">
      <c r="A70" s="199" t="s">
        <v>46</v>
      </c>
      <c r="B70" s="197" t="s">
        <v>82</v>
      </c>
      <c r="C70" s="192" t="s">
        <v>81</v>
      </c>
      <c r="D70" s="192" t="s">
        <v>80</v>
      </c>
      <c r="E70" s="307" t="s">
        <v>129</v>
      </c>
      <c r="F70" s="307"/>
      <c r="G70" s="196" t="s">
        <v>79</v>
      </c>
      <c r="H70" s="197" t="s">
        <v>78</v>
      </c>
      <c r="I70" s="197" t="s">
        <v>77</v>
      </c>
      <c r="J70" s="198" t="s">
        <v>75</v>
      </c>
    </row>
    <row r="71" spans="1:10" ht="24" customHeight="1">
      <c r="A71" s="144" t="s">
        <v>128</v>
      </c>
      <c r="B71" s="28" t="s">
        <v>45</v>
      </c>
      <c r="C71" s="193" t="s">
        <v>37</v>
      </c>
      <c r="D71" s="193" t="s">
        <v>44</v>
      </c>
      <c r="E71" s="304" t="s">
        <v>331</v>
      </c>
      <c r="F71" s="304"/>
      <c r="G71" s="29" t="s">
        <v>43</v>
      </c>
      <c r="H71" s="39">
        <v>1</v>
      </c>
      <c r="I71" s="27">
        <v>16.649999999999999</v>
      </c>
      <c r="J71" s="145">
        <v>16.649999999999999</v>
      </c>
    </row>
    <row r="72" spans="1:10" ht="24" customHeight="1">
      <c r="A72" s="146" t="s">
        <v>125</v>
      </c>
      <c r="B72" s="38" t="s">
        <v>127</v>
      </c>
      <c r="C72" s="194" t="s">
        <v>32</v>
      </c>
      <c r="D72" s="194" t="s">
        <v>126</v>
      </c>
      <c r="E72" s="300" t="s">
        <v>122</v>
      </c>
      <c r="F72" s="300"/>
      <c r="G72" s="37" t="s">
        <v>104</v>
      </c>
      <c r="H72" s="36">
        <v>0.2</v>
      </c>
      <c r="I72" s="35">
        <v>20.100000000000001</v>
      </c>
      <c r="J72" s="147">
        <v>4.0199999999999996</v>
      </c>
    </row>
    <row r="73" spans="1:10" ht="39" customHeight="1">
      <c r="A73" s="146" t="s">
        <v>125</v>
      </c>
      <c r="B73" s="38" t="s">
        <v>206</v>
      </c>
      <c r="C73" s="194" t="s">
        <v>32</v>
      </c>
      <c r="D73" s="194" t="s">
        <v>205</v>
      </c>
      <c r="E73" s="300" t="s">
        <v>558</v>
      </c>
      <c r="F73" s="300"/>
      <c r="G73" s="37" t="s">
        <v>2</v>
      </c>
      <c r="H73" s="36">
        <v>0.3</v>
      </c>
      <c r="I73" s="35">
        <v>22.56</v>
      </c>
      <c r="J73" s="147">
        <v>6.76</v>
      </c>
    </row>
    <row r="74" spans="1:10" ht="24" customHeight="1">
      <c r="A74" s="146" t="s">
        <v>125</v>
      </c>
      <c r="B74" s="38" t="s">
        <v>166</v>
      </c>
      <c r="C74" s="194" t="s">
        <v>32</v>
      </c>
      <c r="D74" s="194" t="s">
        <v>165</v>
      </c>
      <c r="E74" s="300" t="s">
        <v>122</v>
      </c>
      <c r="F74" s="300"/>
      <c r="G74" s="37" t="s">
        <v>104</v>
      </c>
      <c r="H74" s="36">
        <v>0.1</v>
      </c>
      <c r="I74" s="35">
        <v>25.17</v>
      </c>
      <c r="J74" s="147">
        <v>2.5099999999999998</v>
      </c>
    </row>
    <row r="75" spans="1:10" ht="25.95" customHeight="1">
      <c r="A75" s="148" t="s">
        <v>108</v>
      </c>
      <c r="B75" s="34" t="s">
        <v>330</v>
      </c>
      <c r="C75" s="190" t="s">
        <v>32</v>
      </c>
      <c r="D75" s="190" t="s">
        <v>329</v>
      </c>
      <c r="E75" s="305" t="s">
        <v>105</v>
      </c>
      <c r="F75" s="305"/>
      <c r="G75" s="33" t="s">
        <v>43</v>
      </c>
      <c r="H75" s="32">
        <v>0.2</v>
      </c>
      <c r="I75" s="31">
        <v>3.52</v>
      </c>
      <c r="J75" s="149">
        <v>0.7</v>
      </c>
    </row>
    <row r="76" spans="1:10" ht="39" customHeight="1">
      <c r="A76" s="148" t="s">
        <v>108</v>
      </c>
      <c r="B76" s="34" t="s">
        <v>328</v>
      </c>
      <c r="C76" s="190" t="s">
        <v>32</v>
      </c>
      <c r="D76" s="190" t="s">
        <v>327</v>
      </c>
      <c r="E76" s="305" t="s">
        <v>105</v>
      </c>
      <c r="F76" s="305"/>
      <c r="G76" s="33" t="s">
        <v>43</v>
      </c>
      <c r="H76" s="32">
        <v>8.3000000000000004E-2</v>
      </c>
      <c r="I76" s="31">
        <v>20.62</v>
      </c>
      <c r="J76" s="149">
        <v>1.71</v>
      </c>
    </row>
    <row r="77" spans="1:10" ht="25.95" customHeight="1">
      <c r="A77" s="148" t="s">
        <v>108</v>
      </c>
      <c r="B77" s="34" t="s">
        <v>248</v>
      </c>
      <c r="C77" s="190" t="s">
        <v>32</v>
      </c>
      <c r="D77" s="190" t="s">
        <v>247</v>
      </c>
      <c r="E77" s="305" t="s">
        <v>105</v>
      </c>
      <c r="F77" s="305"/>
      <c r="G77" s="33" t="s">
        <v>25</v>
      </c>
      <c r="H77" s="32">
        <v>0.01</v>
      </c>
      <c r="I77" s="31">
        <v>95</v>
      </c>
      <c r="J77" s="149">
        <v>0.95</v>
      </c>
    </row>
    <row r="78" spans="1:10">
      <c r="A78" s="150"/>
      <c r="B78" s="195"/>
      <c r="C78" s="195"/>
      <c r="D78" s="195"/>
      <c r="E78" s="195" t="s">
        <v>103</v>
      </c>
      <c r="F78" s="151">
        <v>6.19</v>
      </c>
      <c r="G78" s="195" t="s">
        <v>102</v>
      </c>
      <c r="H78" s="151">
        <v>0</v>
      </c>
      <c r="I78" s="195" t="s">
        <v>101</v>
      </c>
      <c r="J78" s="152">
        <v>6.19</v>
      </c>
    </row>
    <row r="79" spans="1:10" ht="14.4" thickBot="1">
      <c r="A79" s="150"/>
      <c r="B79" s="195"/>
      <c r="C79" s="195"/>
      <c r="D79" s="195"/>
      <c r="E79" s="195" t="s">
        <v>100</v>
      </c>
      <c r="F79" s="151">
        <v>4.47</v>
      </c>
      <c r="G79" s="195"/>
      <c r="H79" s="306" t="s">
        <v>99</v>
      </c>
      <c r="I79" s="306"/>
      <c r="J79" s="152">
        <v>21.12</v>
      </c>
    </row>
    <row r="80" spans="1:10" ht="1.05" customHeight="1" thickTop="1">
      <c r="A80" s="153"/>
      <c r="B80" s="30"/>
      <c r="C80" s="30"/>
      <c r="D80" s="30"/>
      <c r="E80" s="30"/>
      <c r="F80" s="30"/>
      <c r="G80" s="30"/>
      <c r="H80" s="30"/>
      <c r="I80" s="30"/>
      <c r="J80" s="154"/>
    </row>
    <row r="81" spans="1:10" ht="18" customHeight="1">
      <c r="A81" s="199" t="s">
        <v>41</v>
      </c>
      <c r="B81" s="197" t="s">
        <v>82</v>
      </c>
      <c r="C81" s="192" t="s">
        <v>81</v>
      </c>
      <c r="D81" s="192" t="s">
        <v>80</v>
      </c>
      <c r="E81" s="307" t="s">
        <v>129</v>
      </c>
      <c r="F81" s="307"/>
      <c r="G81" s="196" t="s">
        <v>79</v>
      </c>
      <c r="H81" s="197" t="s">
        <v>78</v>
      </c>
      <c r="I81" s="197" t="s">
        <v>77</v>
      </c>
      <c r="J81" s="198" t="s">
        <v>75</v>
      </c>
    </row>
    <row r="82" spans="1:10" ht="25.95" customHeight="1">
      <c r="A82" s="144" t="s">
        <v>128</v>
      </c>
      <c r="B82" s="28" t="s">
        <v>40</v>
      </c>
      <c r="C82" s="193" t="s">
        <v>37</v>
      </c>
      <c r="D82" s="193" t="s">
        <v>26</v>
      </c>
      <c r="E82" s="304" t="s">
        <v>162</v>
      </c>
      <c r="F82" s="304"/>
      <c r="G82" s="29" t="s">
        <v>23</v>
      </c>
      <c r="H82" s="39">
        <v>1</v>
      </c>
      <c r="I82" s="27">
        <v>368.27</v>
      </c>
      <c r="J82" s="145">
        <v>368.27</v>
      </c>
    </row>
    <row r="83" spans="1:10" ht="39" customHeight="1">
      <c r="A83" s="146" t="s">
        <v>125</v>
      </c>
      <c r="B83" s="38" t="s">
        <v>257</v>
      </c>
      <c r="C83" s="194" t="s">
        <v>32</v>
      </c>
      <c r="D83" s="194" t="s">
        <v>256</v>
      </c>
      <c r="E83" s="300" t="s">
        <v>557</v>
      </c>
      <c r="F83" s="300"/>
      <c r="G83" s="37" t="s">
        <v>25</v>
      </c>
      <c r="H83" s="36">
        <v>8.8000000000000005E-3</v>
      </c>
      <c r="I83" s="35">
        <v>573.59</v>
      </c>
      <c r="J83" s="147">
        <v>5.04</v>
      </c>
    </row>
    <row r="84" spans="1:10" ht="24" customHeight="1">
      <c r="A84" s="146" t="s">
        <v>125</v>
      </c>
      <c r="B84" s="38" t="s">
        <v>127</v>
      </c>
      <c r="C84" s="194" t="s">
        <v>32</v>
      </c>
      <c r="D84" s="194" t="s">
        <v>126</v>
      </c>
      <c r="E84" s="300" t="s">
        <v>122</v>
      </c>
      <c r="F84" s="300"/>
      <c r="G84" s="37" t="s">
        <v>104</v>
      </c>
      <c r="H84" s="36">
        <v>0.2</v>
      </c>
      <c r="I84" s="35">
        <v>20.100000000000001</v>
      </c>
      <c r="J84" s="147">
        <v>4.0199999999999996</v>
      </c>
    </row>
    <row r="85" spans="1:10" ht="25.95" customHeight="1">
      <c r="A85" s="148" t="s">
        <v>108</v>
      </c>
      <c r="B85" s="34" t="s">
        <v>319</v>
      </c>
      <c r="C85" s="190" t="s">
        <v>32</v>
      </c>
      <c r="D85" s="190" t="s">
        <v>318</v>
      </c>
      <c r="E85" s="305" t="s">
        <v>105</v>
      </c>
      <c r="F85" s="305"/>
      <c r="G85" s="33" t="s">
        <v>146</v>
      </c>
      <c r="H85" s="32">
        <v>2</v>
      </c>
      <c r="I85" s="31">
        <v>12.06</v>
      </c>
      <c r="J85" s="149">
        <v>24.12</v>
      </c>
    </row>
    <row r="86" spans="1:10" ht="25.95" customHeight="1">
      <c r="A86" s="148" t="s">
        <v>108</v>
      </c>
      <c r="B86" s="34" t="s">
        <v>326</v>
      </c>
      <c r="C86" s="190" t="s">
        <v>32</v>
      </c>
      <c r="D86" s="190" t="s">
        <v>325</v>
      </c>
      <c r="E86" s="305" t="s">
        <v>105</v>
      </c>
      <c r="F86" s="305"/>
      <c r="G86" s="33" t="s">
        <v>146</v>
      </c>
      <c r="H86" s="32">
        <v>1</v>
      </c>
      <c r="I86" s="31">
        <v>132</v>
      </c>
      <c r="J86" s="149">
        <v>132</v>
      </c>
    </row>
    <row r="87" spans="1:10" ht="24" customHeight="1">
      <c r="A87" s="148" t="s">
        <v>108</v>
      </c>
      <c r="B87" s="34" t="s">
        <v>315</v>
      </c>
      <c r="C87" s="190" t="s">
        <v>312</v>
      </c>
      <c r="D87" s="190" t="s">
        <v>314</v>
      </c>
      <c r="E87" s="305" t="s">
        <v>105</v>
      </c>
      <c r="F87" s="305"/>
      <c r="G87" s="33" t="s">
        <v>146</v>
      </c>
      <c r="H87" s="32">
        <v>4</v>
      </c>
      <c r="I87" s="31">
        <v>0.6</v>
      </c>
      <c r="J87" s="149">
        <v>2.4</v>
      </c>
    </row>
    <row r="88" spans="1:10" ht="39" customHeight="1">
      <c r="A88" s="148" t="s">
        <v>108</v>
      </c>
      <c r="B88" s="34" t="s">
        <v>317</v>
      </c>
      <c r="C88" s="190" t="s">
        <v>32</v>
      </c>
      <c r="D88" s="190" t="s">
        <v>316</v>
      </c>
      <c r="E88" s="305" t="s">
        <v>105</v>
      </c>
      <c r="F88" s="305"/>
      <c r="G88" s="33" t="s">
        <v>43</v>
      </c>
      <c r="H88" s="32">
        <v>2.7</v>
      </c>
      <c r="I88" s="31">
        <v>74.33</v>
      </c>
      <c r="J88" s="149">
        <v>200.69</v>
      </c>
    </row>
    <row r="89" spans="1:10">
      <c r="A89" s="150"/>
      <c r="B89" s="195"/>
      <c r="C89" s="195"/>
      <c r="D89" s="195"/>
      <c r="E89" s="195" t="s">
        <v>103</v>
      </c>
      <c r="F89" s="151">
        <v>3.16</v>
      </c>
      <c r="G89" s="195" t="s">
        <v>102</v>
      </c>
      <c r="H89" s="151">
        <v>0</v>
      </c>
      <c r="I89" s="195" t="s">
        <v>101</v>
      </c>
      <c r="J89" s="152">
        <v>3.16</v>
      </c>
    </row>
    <row r="90" spans="1:10" ht="14.4" thickBot="1">
      <c r="A90" s="150"/>
      <c r="B90" s="195"/>
      <c r="C90" s="195"/>
      <c r="D90" s="195"/>
      <c r="E90" s="195" t="s">
        <v>100</v>
      </c>
      <c r="F90" s="151">
        <v>99.02</v>
      </c>
      <c r="G90" s="195"/>
      <c r="H90" s="306" t="s">
        <v>99</v>
      </c>
      <c r="I90" s="306"/>
      <c r="J90" s="152">
        <v>467.29</v>
      </c>
    </row>
    <row r="91" spans="1:10" ht="1.05" customHeight="1" thickTop="1">
      <c r="A91" s="153"/>
      <c r="B91" s="30"/>
      <c r="C91" s="30"/>
      <c r="D91" s="30"/>
      <c r="E91" s="30"/>
      <c r="F91" s="30"/>
      <c r="G91" s="30"/>
      <c r="H91" s="30"/>
      <c r="I91" s="30"/>
      <c r="J91" s="154"/>
    </row>
    <row r="92" spans="1:10" ht="18" customHeight="1">
      <c r="A92" s="199" t="s">
        <v>39</v>
      </c>
      <c r="B92" s="197" t="s">
        <v>82</v>
      </c>
      <c r="C92" s="192" t="s">
        <v>81</v>
      </c>
      <c r="D92" s="192" t="s">
        <v>80</v>
      </c>
      <c r="E92" s="307" t="s">
        <v>129</v>
      </c>
      <c r="F92" s="307"/>
      <c r="G92" s="196" t="s">
        <v>79</v>
      </c>
      <c r="H92" s="197" t="s">
        <v>78</v>
      </c>
      <c r="I92" s="197" t="s">
        <v>77</v>
      </c>
      <c r="J92" s="198" t="s">
        <v>75</v>
      </c>
    </row>
    <row r="93" spans="1:10" ht="25.95" customHeight="1">
      <c r="A93" s="144" t="s">
        <v>128</v>
      </c>
      <c r="B93" s="28" t="s">
        <v>38</v>
      </c>
      <c r="C93" s="193" t="s">
        <v>37</v>
      </c>
      <c r="D93" s="193" t="s">
        <v>27</v>
      </c>
      <c r="E93" s="304" t="s">
        <v>162</v>
      </c>
      <c r="F93" s="304"/>
      <c r="G93" s="29" t="s">
        <v>23</v>
      </c>
      <c r="H93" s="39">
        <v>1</v>
      </c>
      <c r="I93" s="27">
        <v>410.25</v>
      </c>
      <c r="J93" s="145">
        <v>410.25</v>
      </c>
    </row>
    <row r="94" spans="1:10" ht="39" customHeight="1">
      <c r="A94" s="146" t="s">
        <v>125</v>
      </c>
      <c r="B94" s="38" t="s">
        <v>257</v>
      </c>
      <c r="C94" s="194" t="s">
        <v>32</v>
      </c>
      <c r="D94" s="194" t="s">
        <v>256</v>
      </c>
      <c r="E94" s="300" t="s">
        <v>557</v>
      </c>
      <c r="F94" s="300"/>
      <c r="G94" s="37" t="s">
        <v>25</v>
      </c>
      <c r="H94" s="36">
        <v>8.8000000000000005E-3</v>
      </c>
      <c r="I94" s="35">
        <v>573.59</v>
      </c>
      <c r="J94" s="147">
        <v>5.04</v>
      </c>
    </row>
    <row r="95" spans="1:10" ht="24" customHeight="1">
      <c r="A95" s="146" t="s">
        <v>125</v>
      </c>
      <c r="B95" s="38" t="s">
        <v>127</v>
      </c>
      <c r="C95" s="194" t="s">
        <v>32</v>
      </c>
      <c r="D95" s="194" t="s">
        <v>126</v>
      </c>
      <c r="E95" s="300" t="s">
        <v>122</v>
      </c>
      <c r="F95" s="300"/>
      <c r="G95" s="37" t="s">
        <v>104</v>
      </c>
      <c r="H95" s="36">
        <v>0.1</v>
      </c>
      <c r="I95" s="35">
        <v>20.100000000000001</v>
      </c>
      <c r="J95" s="147">
        <v>2.0099999999999998</v>
      </c>
    </row>
    <row r="96" spans="1:10" ht="25.95" customHeight="1">
      <c r="A96" s="148" t="s">
        <v>108</v>
      </c>
      <c r="B96" s="34" t="s">
        <v>322</v>
      </c>
      <c r="C96" s="190" t="s">
        <v>321</v>
      </c>
      <c r="D96" s="190" t="s">
        <v>320</v>
      </c>
      <c r="E96" s="305" t="s">
        <v>105</v>
      </c>
      <c r="F96" s="305"/>
      <c r="G96" s="33" t="s">
        <v>7</v>
      </c>
      <c r="H96" s="32">
        <v>0.5</v>
      </c>
      <c r="I96" s="31">
        <v>21.13</v>
      </c>
      <c r="J96" s="149">
        <v>10.56</v>
      </c>
    </row>
    <row r="97" spans="1:10" ht="24" customHeight="1">
      <c r="A97" s="148" t="s">
        <v>108</v>
      </c>
      <c r="B97" s="34" t="s">
        <v>324</v>
      </c>
      <c r="C97" s="190" t="s">
        <v>312</v>
      </c>
      <c r="D97" s="190" t="s">
        <v>323</v>
      </c>
      <c r="E97" s="305" t="s">
        <v>105</v>
      </c>
      <c r="F97" s="305"/>
      <c r="G97" s="33" t="s">
        <v>2</v>
      </c>
      <c r="H97" s="32">
        <v>0.16</v>
      </c>
      <c r="I97" s="31">
        <v>720</v>
      </c>
      <c r="J97" s="149">
        <v>115.2</v>
      </c>
    </row>
    <row r="98" spans="1:10" ht="25.95" customHeight="1">
      <c r="A98" s="148" t="s">
        <v>108</v>
      </c>
      <c r="B98" s="34" t="s">
        <v>319</v>
      </c>
      <c r="C98" s="190" t="s">
        <v>32</v>
      </c>
      <c r="D98" s="190" t="s">
        <v>318</v>
      </c>
      <c r="E98" s="305" t="s">
        <v>105</v>
      </c>
      <c r="F98" s="305"/>
      <c r="G98" s="33" t="s">
        <v>146</v>
      </c>
      <c r="H98" s="32">
        <v>2</v>
      </c>
      <c r="I98" s="31">
        <v>12.06</v>
      </c>
      <c r="J98" s="149">
        <v>24.12</v>
      </c>
    </row>
    <row r="99" spans="1:10" ht="24" customHeight="1">
      <c r="A99" s="148" t="s">
        <v>108</v>
      </c>
      <c r="B99" s="34" t="s">
        <v>313</v>
      </c>
      <c r="C99" s="190" t="s">
        <v>312</v>
      </c>
      <c r="D99" s="190" t="s">
        <v>311</v>
      </c>
      <c r="E99" s="305" t="s">
        <v>105</v>
      </c>
      <c r="F99" s="305"/>
      <c r="G99" s="33" t="s">
        <v>146</v>
      </c>
      <c r="H99" s="32">
        <v>3</v>
      </c>
      <c r="I99" s="31">
        <v>1.04</v>
      </c>
      <c r="J99" s="149">
        <v>3.12</v>
      </c>
    </row>
    <row r="100" spans="1:10" ht="24" customHeight="1">
      <c r="A100" s="148" t="s">
        <v>108</v>
      </c>
      <c r="B100" s="34" t="s">
        <v>315</v>
      </c>
      <c r="C100" s="190" t="s">
        <v>312</v>
      </c>
      <c r="D100" s="190" t="s">
        <v>314</v>
      </c>
      <c r="E100" s="305" t="s">
        <v>105</v>
      </c>
      <c r="F100" s="305"/>
      <c r="G100" s="33" t="s">
        <v>146</v>
      </c>
      <c r="H100" s="32">
        <v>2</v>
      </c>
      <c r="I100" s="31">
        <v>0.6</v>
      </c>
      <c r="J100" s="149">
        <v>1.2</v>
      </c>
    </row>
    <row r="101" spans="1:10" ht="39" customHeight="1">
      <c r="A101" s="148" t="s">
        <v>108</v>
      </c>
      <c r="B101" s="34" t="s">
        <v>317</v>
      </c>
      <c r="C101" s="190" t="s">
        <v>32</v>
      </c>
      <c r="D101" s="190" t="s">
        <v>316</v>
      </c>
      <c r="E101" s="305" t="s">
        <v>105</v>
      </c>
      <c r="F101" s="305"/>
      <c r="G101" s="33" t="s">
        <v>43</v>
      </c>
      <c r="H101" s="32">
        <v>3.35</v>
      </c>
      <c r="I101" s="31">
        <v>74.33</v>
      </c>
      <c r="J101" s="149">
        <v>249</v>
      </c>
    </row>
    <row r="102" spans="1:10">
      <c r="A102" s="150"/>
      <c r="B102" s="195"/>
      <c r="C102" s="195"/>
      <c r="D102" s="195"/>
      <c r="E102" s="195" t="s">
        <v>103</v>
      </c>
      <c r="F102" s="151">
        <v>1.8</v>
      </c>
      <c r="G102" s="195" t="s">
        <v>102</v>
      </c>
      <c r="H102" s="151">
        <v>0</v>
      </c>
      <c r="I102" s="195" t="s">
        <v>101</v>
      </c>
      <c r="J102" s="152">
        <v>1.8</v>
      </c>
    </row>
    <row r="103" spans="1:10" ht="14.4" thickBot="1">
      <c r="A103" s="150"/>
      <c r="B103" s="195"/>
      <c r="C103" s="195"/>
      <c r="D103" s="195"/>
      <c r="E103" s="195" t="s">
        <v>100</v>
      </c>
      <c r="F103" s="151">
        <v>110.31</v>
      </c>
      <c r="G103" s="195"/>
      <c r="H103" s="306" t="s">
        <v>99</v>
      </c>
      <c r="I103" s="306"/>
      <c r="J103" s="152">
        <v>520.55999999999995</v>
      </c>
    </row>
    <row r="104" spans="1:10" ht="1.05" customHeight="1" thickTop="1">
      <c r="A104" s="153"/>
      <c r="B104" s="30"/>
      <c r="C104" s="30"/>
      <c r="D104" s="30"/>
      <c r="E104" s="30"/>
      <c r="F104" s="30"/>
      <c r="G104" s="30"/>
      <c r="H104" s="30"/>
      <c r="I104" s="30"/>
      <c r="J104" s="154"/>
    </row>
    <row r="105" spans="1:10" ht="18" customHeight="1">
      <c r="A105" s="199" t="s">
        <v>33</v>
      </c>
      <c r="B105" s="197" t="s">
        <v>82</v>
      </c>
      <c r="C105" s="192" t="s">
        <v>81</v>
      </c>
      <c r="D105" s="192" t="s">
        <v>80</v>
      </c>
      <c r="E105" s="307" t="s">
        <v>129</v>
      </c>
      <c r="F105" s="307"/>
      <c r="G105" s="196" t="s">
        <v>79</v>
      </c>
      <c r="H105" s="197" t="s">
        <v>78</v>
      </c>
      <c r="I105" s="197" t="s">
        <v>77</v>
      </c>
      <c r="J105" s="198" t="s">
        <v>75</v>
      </c>
    </row>
    <row r="106" spans="1:10" ht="25.95" customHeight="1">
      <c r="A106" s="144" t="s">
        <v>128</v>
      </c>
      <c r="B106" s="28" t="s">
        <v>589</v>
      </c>
      <c r="C106" s="193" t="s">
        <v>570</v>
      </c>
      <c r="D106" s="193" t="s">
        <v>581</v>
      </c>
      <c r="E106" s="304" t="s">
        <v>34</v>
      </c>
      <c r="F106" s="304"/>
      <c r="G106" s="29" t="s">
        <v>579</v>
      </c>
      <c r="H106" s="39">
        <v>1</v>
      </c>
      <c r="I106" s="27">
        <v>0.78</v>
      </c>
      <c r="J106" s="145">
        <v>0.78</v>
      </c>
    </row>
    <row r="107" spans="1:10" ht="15" customHeight="1">
      <c r="A107" s="308" t="s">
        <v>515</v>
      </c>
      <c r="B107" s="310" t="s">
        <v>82</v>
      </c>
      <c r="C107" s="307" t="s">
        <v>81</v>
      </c>
      <c r="D107" s="307" t="s">
        <v>578</v>
      </c>
      <c r="E107" s="310" t="s">
        <v>577</v>
      </c>
      <c r="F107" s="311" t="s">
        <v>576</v>
      </c>
      <c r="G107" s="310"/>
      <c r="H107" s="311" t="s">
        <v>575</v>
      </c>
      <c r="I107" s="310"/>
      <c r="J107" s="313" t="s">
        <v>574</v>
      </c>
    </row>
    <row r="108" spans="1:10" ht="15" customHeight="1">
      <c r="A108" s="309"/>
      <c r="B108" s="310"/>
      <c r="C108" s="310"/>
      <c r="D108" s="310"/>
      <c r="E108" s="310"/>
      <c r="F108" s="197" t="s">
        <v>573</v>
      </c>
      <c r="G108" s="197" t="s">
        <v>572</v>
      </c>
      <c r="H108" s="197" t="s">
        <v>573</v>
      </c>
      <c r="I108" s="197" t="s">
        <v>572</v>
      </c>
      <c r="J108" s="313"/>
    </row>
    <row r="109" spans="1:10" ht="25.95" customHeight="1">
      <c r="A109" s="148" t="s">
        <v>108</v>
      </c>
      <c r="B109" s="34" t="s">
        <v>571</v>
      </c>
      <c r="C109" s="190" t="s">
        <v>570</v>
      </c>
      <c r="D109" s="190" t="s">
        <v>569</v>
      </c>
      <c r="E109" s="32">
        <v>1</v>
      </c>
      <c r="F109" s="31">
        <v>1</v>
      </c>
      <c r="G109" s="31">
        <v>0</v>
      </c>
      <c r="H109" s="184">
        <v>291.93790000000001</v>
      </c>
      <c r="I109" s="184">
        <v>78.466200000000001</v>
      </c>
      <c r="J109" s="185">
        <v>291.93790000000001</v>
      </c>
    </row>
    <row r="110" spans="1:10" ht="19.95" customHeight="1">
      <c r="A110" s="312"/>
      <c r="B110" s="284"/>
      <c r="C110" s="284"/>
      <c r="D110" s="284"/>
      <c r="E110" s="284"/>
      <c r="F110" s="284" t="s">
        <v>568</v>
      </c>
      <c r="G110" s="284"/>
      <c r="H110" s="284"/>
      <c r="I110" s="284"/>
      <c r="J110" s="186">
        <v>291.93790000000001</v>
      </c>
    </row>
    <row r="111" spans="1:10" ht="19.95" customHeight="1">
      <c r="A111" s="312"/>
      <c r="B111" s="284"/>
      <c r="C111" s="284"/>
      <c r="D111" s="284"/>
      <c r="E111" s="284"/>
      <c r="F111" s="284" t="s">
        <v>567</v>
      </c>
      <c r="G111" s="284"/>
      <c r="H111" s="284"/>
      <c r="I111" s="284"/>
      <c r="J111" s="186">
        <v>291.93790000000001</v>
      </c>
    </row>
    <row r="112" spans="1:10" ht="19.95" customHeight="1">
      <c r="A112" s="312"/>
      <c r="B112" s="284"/>
      <c r="C112" s="284"/>
      <c r="D112" s="284"/>
      <c r="E112" s="284"/>
      <c r="F112" s="284" t="s">
        <v>566</v>
      </c>
      <c r="G112" s="284"/>
      <c r="H112" s="284"/>
      <c r="I112" s="284"/>
      <c r="J112" s="186">
        <v>373.5</v>
      </c>
    </row>
    <row r="113" spans="1:10" ht="19.95" customHeight="1">
      <c r="A113" s="312"/>
      <c r="B113" s="284"/>
      <c r="C113" s="284"/>
      <c r="D113" s="284"/>
      <c r="E113" s="284"/>
      <c r="F113" s="284" t="s">
        <v>565</v>
      </c>
      <c r="G113" s="284"/>
      <c r="H113" s="284"/>
      <c r="I113" s="284"/>
      <c r="J113" s="186">
        <v>0.78159999999999996</v>
      </c>
    </row>
    <row r="114" spans="1:10" ht="19.95" customHeight="1">
      <c r="A114" s="312"/>
      <c r="B114" s="284"/>
      <c r="C114" s="284"/>
      <c r="D114" s="284"/>
      <c r="E114" s="284"/>
      <c r="F114" s="284" t="s">
        <v>564</v>
      </c>
      <c r="G114" s="284"/>
      <c r="H114" s="284"/>
      <c r="I114" s="284"/>
      <c r="J114" s="186">
        <v>0</v>
      </c>
    </row>
    <row r="115" spans="1:10" ht="19.95" customHeight="1">
      <c r="A115" s="312"/>
      <c r="B115" s="284"/>
      <c r="C115" s="284"/>
      <c r="D115" s="284"/>
      <c r="E115" s="284"/>
      <c r="F115" s="284" t="s">
        <v>563</v>
      </c>
      <c r="G115" s="284"/>
      <c r="H115" s="284"/>
      <c r="I115" s="284"/>
      <c r="J115" s="186">
        <v>0</v>
      </c>
    </row>
    <row r="116" spans="1:10">
      <c r="A116" s="150"/>
      <c r="B116" s="195"/>
      <c r="C116" s="195"/>
      <c r="D116" s="195"/>
      <c r="E116" s="195" t="s">
        <v>103</v>
      </c>
      <c r="F116" s="151">
        <v>0</v>
      </c>
      <c r="G116" s="195" t="s">
        <v>102</v>
      </c>
      <c r="H116" s="151">
        <v>0</v>
      </c>
      <c r="I116" s="195" t="s">
        <v>101</v>
      </c>
      <c r="J116" s="152">
        <v>0</v>
      </c>
    </row>
    <row r="117" spans="1:10" ht="14.4" thickBot="1">
      <c r="A117" s="150"/>
      <c r="B117" s="195"/>
      <c r="C117" s="195"/>
      <c r="D117" s="195"/>
      <c r="E117" s="195" t="s">
        <v>100</v>
      </c>
      <c r="F117" s="151">
        <v>0.2</v>
      </c>
      <c r="G117" s="195"/>
      <c r="H117" s="306" t="s">
        <v>99</v>
      </c>
      <c r="I117" s="306"/>
      <c r="J117" s="152">
        <v>0.98</v>
      </c>
    </row>
    <row r="118" spans="1:10" ht="1.05" customHeight="1" thickTop="1">
      <c r="A118" s="153"/>
      <c r="B118" s="30"/>
      <c r="C118" s="30"/>
      <c r="D118" s="30"/>
      <c r="E118" s="30"/>
      <c r="F118" s="30"/>
      <c r="G118" s="30"/>
      <c r="H118" s="30"/>
      <c r="I118" s="30"/>
      <c r="J118" s="154"/>
    </row>
    <row r="119" spans="1:10" ht="18" customHeight="1">
      <c r="A119" s="199" t="s">
        <v>463</v>
      </c>
      <c r="B119" s="197" t="s">
        <v>82</v>
      </c>
      <c r="C119" s="192" t="s">
        <v>81</v>
      </c>
      <c r="D119" s="192" t="s">
        <v>80</v>
      </c>
      <c r="E119" s="307" t="s">
        <v>129</v>
      </c>
      <c r="F119" s="307"/>
      <c r="G119" s="196" t="s">
        <v>79</v>
      </c>
      <c r="H119" s="197" t="s">
        <v>78</v>
      </c>
      <c r="I119" s="197" t="s">
        <v>77</v>
      </c>
      <c r="J119" s="198" t="s">
        <v>75</v>
      </c>
    </row>
    <row r="120" spans="1:10" ht="25.95" customHeight="1">
      <c r="A120" s="144" t="s">
        <v>128</v>
      </c>
      <c r="B120" s="28" t="s">
        <v>590</v>
      </c>
      <c r="C120" s="193" t="s">
        <v>570</v>
      </c>
      <c r="D120" s="193" t="s">
        <v>580</v>
      </c>
      <c r="E120" s="304" t="s">
        <v>34</v>
      </c>
      <c r="F120" s="304"/>
      <c r="G120" s="29" t="s">
        <v>579</v>
      </c>
      <c r="H120" s="39">
        <v>1</v>
      </c>
      <c r="I120" s="27">
        <v>0.95</v>
      </c>
      <c r="J120" s="145">
        <v>0.95</v>
      </c>
    </row>
    <row r="121" spans="1:10" ht="15" customHeight="1">
      <c r="A121" s="308" t="s">
        <v>515</v>
      </c>
      <c r="B121" s="310" t="s">
        <v>82</v>
      </c>
      <c r="C121" s="307" t="s">
        <v>81</v>
      </c>
      <c r="D121" s="307" t="s">
        <v>578</v>
      </c>
      <c r="E121" s="310" t="s">
        <v>577</v>
      </c>
      <c r="F121" s="311" t="s">
        <v>576</v>
      </c>
      <c r="G121" s="310"/>
      <c r="H121" s="311" t="s">
        <v>575</v>
      </c>
      <c r="I121" s="310"/>
      <c r="J121" s="313" t="s">
        <v>574</v>
      </c>
    </row>
    <row r="122" spans="1:10" ht="15" customHeight="1">
      <c r="A122" s="309"/>
      <c r="B122" s="310"/>
      <c r="C122" s="310"/>
      <c r="D122" s="310"/>
      <c r="E122" s="310"/>
      <c r="F122" s="197" t="s">
        <v>573</v>
      </c>
      <c r="G122" s="197" t="s">
        <v>572</v>
      </c>
      <c r="H122" s="197" t="s">
        <v>573</v>
      </c>
      <c r="I122" s="197" t="s">
        <v>572</v>
      </c>
      <c r="J122" s="313"/>
    </row>
    <row r="123" spans="1:10" ht="25.95" customHeight="1">
      <c r="A123" s="148" t="s">
        <v>108</v>
      </c>
      <c r="B123" s="34" t="s">
        <v>571</v>
      </c>
      <c r="C123" s="190" t="s">
        <v>570</v>
      </c>
      <c r="D123" s="190" t="s">
        <v>569</v>
      </c>
      <c r="E123" s="32">
        <v>1</v>
      </c>
      <c r="F123" s="31">
        <v>1</v>
      </c>
      <c r="G123" s="31">
        <v>0</v>
      </c>
      <c r="H123" s="184">
        <v>291.93790000000001</v>
      </c>
      <c r="I123" s="184">
        <v>78.466200000000001</v>
      </c>
      <c r="J123" s="185">
        <v>291.93790000000001</v>
      </c>
    </row>
    <row r="124" spans="1:10" ht="19.95" customHeight="1">
      <c r="A124" s="312"/>
      <c r="B124" s="284"/>
      <c r="C124" s="284"/>
      <c r="D124" s="284"/>
      <c r="E124" s="284"/>
      <c r="F124" s="284" t="s">
        <v>568</v>
      </c>
      <c r="G124" s="284"/>
      <c r="H124" s="284"/>
      <c r="I124" s="284"/>
      <c r="J124" s="186">
        <v>291.93790000000001</v>
      </c>
    </row>
    <row r="125" spans="1:10" ht="19.95" customHeight="1">
      <c r="A125" s="312"/>
      <c r="B125" s="284"/>
      <c r="C125" s="284"/>
      <c r="D125" s="284"/>
      <c r="E125" s="284"/>
      <c r="F125" s="284" t="s">
        <v>567</v>
      </c>
      <c r="G125" s="284"/>
      <c r="H125" s="284"/>
      <c r="I125" s="284"/>
      <c r="J125" s="186">
        <v>291.93790000000001</v>
      </c>
    </row>
    <row r="126" spans="1:10" ht="19.95" customHeight="1">
      <c r="A126" s="312"/>
      <c r="B126" s="284"/>
      <c r="C126" s="284"/>
      <c r="D126" s="284"/>
      <c r="E126" s="284"/>
      <c r="F126" s="284" t="s">
        <v>566</v>
      </c>
      <c r="G126" s="284"/>
      <c r="H126" s="284"/>
      <c r="I126" s="284"/>
      <c r="J126" s="186">
        <v>311.25</v>
      </c>
    </row>
    <row r="127" spans="1:10" ht="19.95" customHeight="1">
      <c r="A127" s="312"/>
      <c r="B127" s="284"/>
      <c r="C127" s="284"/>
      <c r="D127" s="284"/>
      <c r="E127" s="284"/>
      <c r="F127" s="284" t="s">
        <v>565</v>
      </c>
      <c r="G127" s="284"/>
      <c r="H127" s="284"/>
      <c r="I127" s="284"/>
      <c r="J127" s="186">
        <v>0.93799999999999994</v>
      </c>
    </row>
    <row r="128" spans="1:10" ht="19.95" customHeight="1">
      <c r="A128" s="312"/>
      <c r="B128" s="284"/>
      <c r="C128" s="284"/>
      <c r="D128" s="284"/>
      <c r="E128" s="284"/>
      <c r="F128" s="284" t="s">
        <v>564</v>
      </c>
      <c r="G128" s="284"/>
      <c r="H128" s="284"/>
      <c r="I128" s="284"/>
      <c r="J128" s="186">
        <v>1.6199999999999999E-2</v>
      </c>
    </row>
    <row r="129" spans="1:10" ht="19.95" customHeight="1">
      <c r="A129" s="312"/>
      <c r="B129" s="284"/>
      <c r="C129" s="284"/>
      <c r="D129" s="284"/>
      <c r="E129" s="284"/>
      <c r="F129" s="284" t="s">
        <v>563</v>
      </c>
      <c r="G129" s="284"/>
      <c r="H129" s="284"/>
      <c r="I129" s="284"/>
      <c r="J129" s="186">
        <v>0</v>
      </c>
    </row>
    <row r="130" spans="1:10">
      <c r="A130" s="150"/>
      <c r="B130" s="195"/>
      <c r="C130" s="195"/>
      <c r="D130" s="195"/>
      <c r="E130" s="195" t="s">
        <v>103</v>
      </c>
      <c r="F130" s="151">
        <v>0</v>
      </c>
      <c r="G130" s="195" t="s">
        <v>102</v>
      </c>
      <c r="H130" s="151">
        <v>0</v>
      </c>
      <c r="I130" s="195" t="s">
        <v>101</v>
      </c>
      <c r="J130" s="152">
        <v>0</v>
      </c>
    </row>
    <row r="131" spans="1:10" ht="14.4" thickBot="1">
      <c r="A131" s="150"/>
      <c r="B131" s="195"/>
      <c r="C131" s="195"/>
      <c r="D131" s="195"/>
      <c r="E131" s="195" t="s">
        <v>100</v>
      </c>
      <c r="F131" s="151">
        <v>0.25</v>
      </c>
      <c r="G131" s="195"/>
      <c r="H131" s="306" t="s">
        <v>99</v>
      </c>
      <c r="I131" s="306"/>
      <c r="J131" s="152">
        <v>1.2</v>
      </c>
    </row>
    <row r="132" spans="1:10" ht="1.05" customHeight="1" thickTop="1">
      <c r="A132" s="153"/>
      <c r="B132" s="30"/>
      <c r="C132" s="30"/>
      <c r="D132" s="30"/>
      <c r="E132" s="30"/>
      <c r="F132" s="30"/>
      <c r="G132" s="30"/>
      <c r="H132" s="30"/>
      <c r="I132" s="30"/>
      <c r="J132" s="154"/>
    </row>
    <row r="133" spans="1:10" ht="49.95" customHeight="1">
      <c r="A133" s="314" t="s">
        <v>310</v>
      </c>
      <c r="B133" s="290"/>
      <c r="C133" s="290"/>
      <c r="D133" s="290"/>
      <c r="E133" s="290"/>
      <c r="F133" s="290"/>
      <c r="G133" s="290"/>
      <c r="H133" s="290"/>
      <c r="I133" s="290"/>
      <c r="J133" s="315"/>
    </row>
    <row r="134" spans="1:10" ht="18" customHeight="1">
      <c r="A134" s="199"/>
      <c r="B134" s="197" t="s">
        <v>82</v>
      </c>
      <c r="C134" s="192" t="s">
        <v>81</v>
      </c>
      <c r="D134" s="192" t="s">
        <v>80</v>
      </c>
      <c r="E134" s="307" t="s">
        <v>129</v>
      </c>
      <c r="F134" s="307"/>
      <c r="G134" s="196" t="s">
        <v>79</v>
      </c>
      <c r="H134" s="197" t="s">
        <v>78</v>
      </c>
      <c r="I134" s="197" t="s">
        <v>77</v>
      </c>
      <c r="J134" s="198" t="s">
        <v>75</v>
      </c>
    </row>
    <row r="135" spans="1:10" ht="25.95" customHeight="1">
      <c r="A135" s="144" t="s">
        <v>128</v>
      </c>
      <c r="B135" s="28" t="s">
        <v>309</v>
      </c>
      <c r="C135" s="193" t="s">
        <v>32</v>
      </c>
      <c r="D135" s="193" t="s">
        <v>308</v>
      </c>
      <c r="E135" s="304" t="s">
        <v>562</v>
      </c>
      <c r="F135" s="304"/>
      <c r="G135" s="29" t="s">
        <v>25</v>
      </c>
      <c r="H135" s="39">
        <v>1</v>
      </c>
      <c r="I135" s="27">
        <v>756.86</v>
      </c>
      <c r="J135" s="145">
        <v>756.86</v>
      </c>
    </row>
    <row r="136" spans="1:10" ht="24" customHeight="1">
      <c r="A136" s="146" t="s">
        <v>125</v>
      </c>
      <c r="B136" s="38" t="s">
        <v>127</v>
      </c>
      <c r="C136" s="194" t="s">
        <v>32</v>
      </c>
      <c r="D136" s="194" t="s">
        <v>126</v>
      </c>
      <c r="E136" s="300" t="s">
        <v>122</v>
      </c>
      <c r="F136" s="300"/>
      <c r="G136" s="37" t="s">
        <v>104</v>
      </c>
      <c r="H136" s="36">
        <v>8.57</v>
      </c>
      <c r="I136" s="35">
        <v>20.100000000000001</v>
      </c>
      <c r="J136" s="147">
        <v>172.25</v>
      </c>
    </row>
    <row r="137" spans="1:10" ht="24" customHeight="1">
      <c r="A137" s="148" t="s">
        <v>108</v>
      </c>
      <c r="B137" s="34" t="s">
        <v>251</v>
      </c>
      <c r="C137" s="190" t="s">
        <v>32</v>
      </c>
      <c r="D137" s="190" t="s">
        <v>250</v>
      </c>
      <c r="E137" s="305" t="s">
        <v>105</v>
      </c>
      <c r="F137" s="305"/>
      <c r="G137" s="33" t="s">
        <v>249</v>
      </c>
      <c r="H137" s="32">
        <v>482.96</v>
      </c>
      <c r="I137" s="31">
        <v>1</v>
      </c>
      <c r="J137" s="149">
        <v>482.96</v>
      </c>
    </row>
    <row r="138" spans="1:10" ht="25.95" customHeight="1">
      <c r="A138" s="148" t="s">
        <v>108</v>
      </c>
      <c r="B138" s="34" t="s">
        <v>248</v>
      </c>
      <c r="C138" s="190" t="s">
        <v>32</v>
      </c>
      <c r="D138" s="190" t="s">
        <v>247</v>
      </c>
      <c r="E138" s="305" t="s">
        <v>105</v>
      </c>
      <c r="F138" s="305"/>
      <c r="G138" s="33" t="s">
        <v>25</v>
      </c>
      <c r="H138" s="32">
        <v>1.07</v>
      </c>
      <c r="I138" s="31">
        <v>95</v>
      </c>
      <c r="J138" s="149">
        <v>101.65</v>
      </c>
    </row>
    <row r="139" spans="1:10">
      <c r="A139" s="150"/>
      <c r="B139" s="195"/>
      <c r="C139" s="195"/>
      <c r="D139" s="195"/>
      <c r="E139" s="195" t="s">
        <v>103</v>
      </c>
      <c r="F139" s="151">
        <v>116.2</v>
      </c>
      <c r="G139" s="195" t="s">
        <v>102</v>
      </c>
      <c r="H139" s="151">
        <v>0</v>
      </c>
      <c r="I139" s="195" t="s">
        <v>101</v>
      </c>
      <c r="J139" s="152">
        <v>116.2</v>
      </c>
    </row>
    <row r="140" spans="1:10" ht="14.4" thickBot="1">
      <c r="A140" s="150"/>
      <c r="B140" s="195"/>
      <c r="C140" s="195"/>
      <c r="D140" s="195"/>
      <c r="E140" s="195" t="s">
        <v>100</v>
      </c>
      <c r="F140" s="151">
        <v>203.51</v>
      </c>
      <c r="G140" s="195"/>
      <c r="H140" s="306" t="s">
        <v>99</v>
      </c>
      <c r="I140" s="306"/>
      <c r="J140" s="152">
        <v>960.37</v>
      </c>
    </row>
    <row r="141" spans="1:10" ht="1.05" customHeight="1" thickTop="1">
      <c r="A141" s="153"/>
      <c r="B141" s="30"/>
      <c r="C141" s="30"/>
      <c r="D141" s="30"/>
      <c r="E141" s="30"/>
      <c r="F141" s="30"/>
      <c r="G141" s="30"/>
      <c r="H141" s="30"/>
      <c r="I141" s="30"/>
      <c r="J141" s="154"/>
    </row>
    <row r="142" spans="1:10" ht="18" customHeight="1">
      <c r="A142" s="199"/>
      <c r="B142" s="197" t="s">
        <v>82</v>
      </c>
      <c r="C142" s="192" t="s">
        <v>81</v>
      </c>
      <c r="D142" s="192" t="s">
        <v>80</v>
      </c>
      <c r="E142" s="307" t="s">
        <v>129</v>
      </c>
      <c r="F142" s="307"/>
      <c r="G142" s="196" t="s">
        <v>79</v>
      </c>
      <c r="H142" s="197" t="s">
        <v>78</v>
      </c>
      <c r="I142" s="197" t="s">
        <v>77</v>
      </c>
      <c r="J142" s="198" t="s">
        <v>75</v>
      </c>
    </row>
    <row r="143" spans="1:10" ht="39" customHeight="1">
      <c r="A143" s="144" t="s">
        <v>128</v>
      </c>
      <c r="B143" s="28" t="s">
        <v>307</v>
      </c>
      <c r="C143" s="193" t="s">
        <v>32</v>
      </c>
      <c r="D143" s="193" t="s">
        <v>306</v>
      </c>
      <c r="E143" s="304" t="s">
        <v>562</v>
      </c>
      <c r="F143" s="304"/>
      <c r="G143" s="29" t="s">
        <v>25</v>
      </c>
      <c r="H143" s="39">
        <v>1</v>
      </c>
      <c r="I143" s="27">
        <v>673.25</v>
      </c>
      <c r="J143" s="145">
        <v>673.25</v>
      </c>
    </row>
    <row r="144" spans="1:10" ht="52.05" customHeight="1">
      <c r="A144" s="146" t="s">
        <v>125</v>
      </c>
      <c r="B144" s="38" t="s">
        <v>303</v>
      </c>
      <c r="C144" s="194" t="s">
        <v>32</v>
      </c>
      <c r="D144" s="194" t="s">
        <v>302</v>
      </c>
      <c r="E144" s="300" t="s">
        <v>553</v>
      </c>
      <c r="F144" s="300"/>
      <c r="G144" s="37" t="s">
        <v>130</v>
      </c>
      <c r="H144" s="36">
        <v>0.8</v>
      </c>
      <c r="I144" s="35">
        <v>2.3199999999999998</v>
      </c>
      <c r="J144" s="147">
        <v>1.85</v>
      </c>
    </row>
    <row r="145" spans="1:10" ht="25.95" customHeight="1">
      <c r="A145" s="146" t="s">
        <v>125</v>
      </c>
      <c r="B145" s="38" t="s">
        <v>182</v>
      </c>
      <c r="C145" s="194" t="s">
        <v>32</v>
      </c>
      <c r="D145" s="194" t="s">
        <v>181</v>
      </c>
      <c r="E145" s="300" t="s">
        <v>122</v>
      </c>
      <c r="F145" s="300"/>
      <c r="G145" s="37" t="s">
        <v>104</v>
      </c>
      <c r="H145" s="36">
        <v>3.42</v>
      </c>
      <c r="I145" s="35">
        <v>24.78</v>
      </c>
      <c r="J145" s="147">
        <v>84.74</v>
      </c>
    </row>
    <row r="146" spans="1:10" ht="52.05" customHeight="1">
      <c r="A146" s="146" t="s">
        <v>125</v>
      </c>
      <c r="B146" s="38" t="s">
        <v>305</v>
      </c>
      <c r="C146" s="194" t="s">
        <v>32</v>
      </c>
      <c r="D146" s="194" t="s">
        <v>304</v>
      </c>
      <c r="E146" s="300" t="s">
        <v>553</v>
      </c>
      <c r="F146" s="300"/>
      <c r="G146" s="37" t="s">
        <v>135</v>
      </c>
      <c r="H146" s="36">
        <v>2.62</v>
      </c>
      <c r="I146" s="35">
        <v>0.5</v>
      </c>
      <c r="J146" s="147">
        <v>1.31</v>
      </c>
    </row>
    <row r="147" spans="1:10" ht="25.95" customHeight="1">
      <c r="A147" s="148" t="s">
        <v>108</v>
      </c>
      <c r="B147" s="34" t="s">
        <v>248</v>
      </c>
      <c r="C147" s="190" t="s">
        <v>32</v>
      </c>
      <c r="D147" s="190" t="s">
        <v>247</v>
      </c>
      <c r="E147" s="305" t="s">
        <v>105</v>
      </c>
      <c r="F147" s="305"/>
      <c r="G147" s="33" t="s">
        <v>25</v>
      </c>
      <c r="H147" s="32">
        <v>1.07</v>
      </c>
      <c r="I147" s="31">
        <v>95</v>
      </c>
      <c r="J147" s="149">
        <v>101.65</v>
      </c>
    </row>
    <row r="148" spans="1:10" ht="24" customHeight="1">
      <c r="A148" s="148" t="s">
        <v>108</v>
      </c>
      <c r="B148" s="34" t="s">
        <v>251</v>
      </c>
      <c r="C148" s="190" t="s">
        <v>32</v>
      </c>
      <c r="D148" s="190" t="s">
        <v>250</v>
      </c>
      <c r="E148" s="305" t="s">
        <v>105</v>
      </c>
      <c r="F148" s="305"/>
      <c r="G148" s="33" t="s">
        <v>249</v>
      </c>
      <c r="H148" s="32">
        <v>483.7</v>
      </c>
      <c r="I148" s="31">
        <v>1</v>
      </c>
      <c r="J148" s="149">
        <v>483.7</v>
      </c>
    </row>
    <row r="149" spans="1:10">
      <c r="A149" s="150"/>
      <c r="B149" s="195"/>
      <c r="C149" s="195"/>
      <c r="D149" s="195"/>
      <c r="E149" s="195" t="s">
        <v>103</v>
      </c>
      <c r="F149" s="151">
        <v>66.14</v>
      </c>
      <c r="G149" s="195" t="s">
        <v>102</v>
      </c>
      <c r="H149" s="151">
        <v>0</v>
      </c>
      <c r="I149" s="195" t="s">
        <v>101</v>
      </c>
      <c r="J149" s="152">
        <v>66.14</v>
      </c>
    </row>
    <row r="150" spans="1:10" ht="14.4" thickBot="1">
      <c r="A150" s="150"/>
      <c r="B150" s="195"/>
      <c r="C150" s="195"/>
      <c r="D150" s="195"/>
      <c r="E150" s="195" t="s">
        <v>100</v>
      </c>
      <c r="F150" s="151">
        <v>181.03</v>
      </c>
      <c r="G150" s="195"/>
      <c r="H150" s="306" t="s">
        <v>99</v>
      </c>
      <c r="I150" s="306"/>
      <c r="J150" s="152">
        <v>854.28</v>
      </c>
    </row>
    <row r="151" spans="1:10" ht="1.05" customHeight="1" thickTop="1">
      <c r="A151" s="153"/>
      <c r="B151" s="30"/>
      <c r="C151" s="30"/>
      <c r="D151" s="30"/>
      <c r="E151" s="30"/>
      <c r="F151" s="30"/>
      <c r="G151" s="30"/>
      <c r="H151" s="30"/>
      <c r="I151" s="30"/>
      <c r="J151" s="154"/>
    </row>
    <row r="152" spans="1:10" ht="18" customHeight="1">
      <c r="A152" s="199"/>
      <c r="B152" s="197" t="s">
        <v>82</v>
      </c>
      <c r="C152" s="192" t="s">
        <v>81</v>
      </c>
      <c r="D152" s="192" t="s">
        <v>80</v>
      </c>
      <c r="E152" s="307" t="s">
        <v>129</v>
      </c>
      <c r="F152" s="307"/>
      <c r="G152" s="196" t="s">
        <v>79</v>
      </c>
      <c r="H152" s="197" t="s">
        <v>78</v>
      </c>
      <c r="I152" s="197" t="s">
        <v>77</v>
      </c>
      <c r="J152" s="198" t="s">
        <v>75</v>
      </c>
    </row>
    <row r="153" spans="1:10" ht="52.05" customHeight="1">
      <c r="A153" s="144" t="s">
        <v>128</v>
      </c>
      <c r="B153" s="28" t="s">
        <v>305</v>
      </c>
      <c r="C153" s="193" t="s">
        <v>32</v>
      </c>
      <c r="D153" s="193" t="s">
        <v>304</v>
      </c>
      <c r="E153" s="304" t="s">
        <v>553</v>
      </c>
      <c r="F153" s="304"/>
      <c r="G153" s="29" t="s">
        <v>135</v>
      </c>
      <c r="H153" s="39">
        <v>1</v>
      </c>
      <c r="I153" s="27">
        <v>0.5</v>
      </c>
      <c r="J153" s="145">
        <v>0.5</v>
      </c>
    </row>
    <row r="154" spans="1:10" ht="52.05" customHeight="1">
      <c r="A154" s="146" t="s">
        <v>125</v>
      </c>
      <c r="B154" s="38" t="s">
        <v>301</v>
      </c>
      <c r="C154" s="194" t="s">
        <v>32</v>
      </c>
      <c r="D154" s="194" t="s">
        <v>300</v>
      </c>
      <c r="E154" s="300" t="s">
        <v>555</v>
      </c>
      <c r="F154" s="300"/>
      <c r="G154" s="37" t="s">
        <v>104</v>
      </c>
      <c r="H154" s="36">
        <v>1</v>
      </c>
      <c r="I154" s="35">
        <v>0.41</v>
      </c>
      <c r="J154" s="147">
        <v>0.41</v>
      </c>
    </row>
    <row r="155" spans="1:10" ht="39" customHeight="1">
      <c r="A155" s="146" t="s">
        <v>125</v>
      </c>
      <c r="B155" s="38" t="s">
        <v>299</v>
      </c>
      <c r="C155" s="194" t="s">
        <v>32</v>
      </c>
      <c r="D155" s="194" t="s">
        <v>298</v>
      </c>
      <c r="E155" s="300" t="s">
        <v>555</v>
      </c>
      <c r="F155" s="300"/>
      <c r="G155" s="37" t="s">
        <v>104</v>
      </c>
      <c r="H155" s="36">
        <v>1</v>
      </c>
      <c r="I155" s="35">
        <v>0.09</v>
      </c>
      <c r="J155" s="147">
        <v>0.09</v>
      </c>
    </row>
    <row r="156" spans="1:10">
      <c r="A156" s="150"/>
      <c r="B156" s="195"/>
      <c r="C156" s="195"/>
      <c r="D156" s="195"/>
      <c r="E156" s="195" t="s">
        <v>103</v>
      </c>
      <c r="F156" s="151">
        <v>0</v>
      </c>
      <c r="G156" s="195" t="s">
        <v>102</v>
      </c>
      <c r="H156" s="151">
        <v>0</v>
      </c>
      <c r="I156" s="195" t="s">
        <v>101</v>
      </c>
      <c r="J156" s="152">
        <v>0</v>
      </c>
    </row>
    <row r="157" spans="1:10" ht="14.4" thickBot="1">
      <c r="A157" s="150"/>
      <c r="B157" s="195"/>
      <c r="C157" s="195"/>
      <c r="D157" s="195"/>
      <c r="E157" s="195" t="s">
        <v>100</v>
      </c>
      <c r="F157" s="151">
        <v>0.13</v>
      </c>
      <c r="G157" s="195"/>
      <c r="H157" s="306" t="s">
        <v>99</v>
      </c>
      <c r="I157" s="306"/>
      <c r="J157" s="152">
        <v>0.63</v>
      </c>
    </row>
    <row r="158" spans="1:10" ht="1.05" customHeight="1" thickTop="1">
      <c r="A158" s="153"/>
      <c r="B158" s="30"/>
      <c r="C158" s="30"/>
      <c r="D158" s="30"/>
      <c r="E158" s="30"/>
      <c r="F158" s="30"/>
      <c r="G158" s="30"/>
      <c r="H158" s="30"/>
      <c r="I158" s="30"/>
      <c r="J158" s="154"/>
    </row>
    <row r="159" spans="1:10" ht="18" customHeight="1">
      <c r="A159" s="199"/>
      <c r="B159" s="197" t="s">
        <v>82</v>
      </c>
      <c r="C159" s="192" t="s">
        <v>81</v>
      </c>
      <c r="D159" s="192" t="s">
        <v>80</v>
      </c>
      <c r="E159" s="307" t="s">
        <v>129</v>
      </c>
      <c r="F159" s="307"/>
      <c r="G159" s="196" t="s">
        <v>79</v>
      </c>
      <c r="H159" s="197" t="s">
        <v>78</v>
      </c>
      <c r="I159" s="197" t="s">
        <v>77</v>
      </c>
      <c r="J159" s="198" t="s">
        <v>75</v>
      </c>
    </row>
    <row r="160" spans="1:10" ht="52.05" customHeight="1">
      <c r="A160" s="144" t="s">
        <v>128</v>
      </c>
      <c r="B160" s="28" t="s">
        <v>303</v>
      </c>
      <c r="C160" s="193" t="s">
        <v>32</v>
      </c>
      <c r="D160" s="193" t="s">
        <v>302</v>
      </c>
      <c r="E160" s="304" t="s">
        <v>553</v>
      </c>
      <c r="F160" s="304"/>
      <c r="G160" s="29" t="s">
        <v>130</v>
      </c>
      <c r="H160" s="39">
        <v>1</v>
      </c>
      <c r="I160" s="27">
        <v>2.3199999999999998</v>
      </c>
      <c r="J160" s="145">
        <v>2.3199999999999998</v>
      </c>
    </row>
    <row r="161" spans="1:10" ht="52.05" customHeight="1">
      <c r="A161" s="146" t="s">
        <v>125</v>
      </c>
      <c r="B161" s="38" t="s">
        <v>297</v>
      </c>
      <c r="C161" s="194" t="s">
        <v>32</v>
      </c>
      <c r="D161" s="194" t="s">
        <v>296</v>
      </c>
      <c r="E161" s="300" t="s">
        <v>555</v>
      </c>
      <c r="F161" s="300"/>
      <c r="G161" s="37" t="s">
        <v>104</v>
      </c>
      <c r="H161" s="36">
        <v>1</v>
      </c>
      <c r="I161" s="35">
        <v>0.45</v>
      </c>
      <c r="J161" s="147">
        <v>0.45</v>
      </c>
    </row>
    <row r="162" spans="1:10" ht="52.05" customHeight="1">
      <c r="A162" s="146" t="s">
        <v>125</v>
      </c>
      <c r="B162" s="38" t="s">
        <v>301</v>
      </c>
      <c r="C162" s="194" t="s">
        <v>32</v>
      </c>
      <c r="D162" s="194" t="s">
        <v>300</v>
      </c>
      <c r="E162" s="300" t="s">
        <v>555</v>
      </c>
      <c r="F162" s="300"/>
      <c r="G162" s="37" t="s">
        <v>104</v>
      </c>
      <c r="H162" s="36">
        <v>1</v>
      </c>
      <c r="I162" s="35">
        <v>0.41</v>
      </c>
      <c r="J162" s="147">
        <v>0.41</v>
      </c>
    </row>
    <row r="163" spans="1:10" ht="39" customHeight="1">
      <c r="A163" s="146" t="s">
        <v>125</v>
      </c>
      <c r="B163" s="38" t="s">
        <v>299</v>
      </c>
      <c r="C163" s="194" t="s">
        <v>32</v>
      </c>
      <c r="D163" s="194" t="s">
        <v>298</v>
      </c>
      <c r="E163" s="300" t="s">
        <v>555</v>
      </c>
      <c r="F163" s="300"/>
      <c r="G163" s="37" t="s">
        <v>104</v>
      </c>
      <c r="H163" s="36">
        <v>1</v>
      </c>
      <c r="I163" s="35">
        <v>0.09</v>
      </c>
      <c r="J163" s="147">
        <v>0.09</v>
      </c>
    </row>
    <row r="164" spans="1:10" ht="52.05" customHeight="1">
      <c r="A164" s="146" t="s">
        <v>125</v>
      </c>
      <c r="B164" s="38" t="s">
        <v>293</v>
      </c>
      <c r="C164" s="194" t="s">
        <v>32</v>
      </c>
      <c r="D164" s="194" t="s">
        <v>292</v>
      </c>
      <c r="E164" s="300" t="s">
        <v>555</v>
      </c>
      <c r="F164" s="300"/>
      <c r="G164" s="37" t="s">
        <v>104</v>
      </c>
      <c r="H164" s="36">
        <v>1</v>
      </c>
      <c r="I164" s="35">
        <v>1.37</v>
      </c>
      <c r="J164" s="147">
        <v>1.37</v>
      </c>
    </row>
    <row r="165" spans="1:10">
      <c r="A165" s="150"/>
      <c r="B165" s="195"/>
      <c r="C165" s="195"/>
      <c r="D165" s="195"/>
      <c r="E165" s="195" t="s">
        <v>103</v>
      </c>
      <c r="F165" s="151">
        <v>0</v>
      </c>
      <c r="G165" s="195" t="s">
        <v>102</v>
      </c>
      <c r="H165" s="151">
        <v>0</v>
      </c>
      <c r="I165" s="195" t="s">
        <v>101</v>
      </c>
      <c r="J165" s="152">
        <v>0</v>
      </c>
    </row>
    <row r="166" spans="1:10" ht="14.4" thickBot="1">
      <c r="A166" s="150"/>
      <c r="B166" s="195"/>
      <c r="C166" s="195"/>
      <c r="D166" s="195"/>
      <c r="E166" s="195" t="s">
        <v>100</v>
      </c>
      <c r="F166" s="151">
        <v>0.62</v>
      </c>
      <c r="G166" s="195"/>
      <c r="H166" s="306" t="s">
        <v>99</v>
      </c>
      <c r="I166" s="306"/>
      <c r="J166" s="152">
        <v>2.94</v>
      </c>
    </row>
    <row r="167" spans="1:10" ht="1.05" customHeight="1" thickTop="1">
      <c r="A167" s="153"/>
      <c r="B167" s="30"/>
      <c r="C167" s="30"/>
      <c r="D167" s="30"/>
      <c r="E167" s="30"/>
      <c r="F167" s="30"/>
      <c r="G167" s="30"/>
      <c r="H167" s="30"/>
      <c r="I167" s="30"/>
      <c r="J167" s="154"/>
    </row>
    <row r="168" spans="1:10" ht="18" customHeight="1">
      <c r="A168" s="199"/>
      <c r="B168" s="197" t="s">
        <v>82</v>
      </c>
      <c r="C168" s="192" t="s">
        <v>81</v>
      </c>
      <c r="D168" s="192" t="s">
        <v>80</v>
      </c>
      <c r="E168" s="307" t="s">
        <v>129</v>
      </c>
      <c r="F168" s="307"/>
      <c r="G168" s="196" t="s">
        <v>79</v>
      </c>
      <c r="H168" s="197" t="s">
        <v>78</v>
      </c>
      <c r="I168" s="197" t="s">
        <v>77</v>
      </c>
      <c r="J168" s="198" t="s">
        <v>75</v>
      </c>
    </row>
    <row r="169" spans="1:10" ht="52.05" customHeight="1">
      <c r="A169" s="144" t="s">
        <v>128</v>
      </c>
      <c r="B169" s="28" t="s">
        <v>301</v>
      </c>
      <c r="C169" s="193" t="s">
        <v>32</v>
      </c>
      <c r="D169" s="193" t="s">
        <v>300</v>
      </c>
      <c r="E169" s="304" t="s">
        <v>555</v>
      </c>
      <c r="F169" s="304"/>
      <c r="G169" s="29" t="s">
        <v>104</v>
      </c>
      <c r="H169" s="39">
        <v>1</v>
      </c>
      <c r="I169" s="27">
        <v>0.41</v>
      </c>
      <c r="J169" s="145">
        <v>0.41</v>
      </c>
    </row>
    <row r="170" spans="1:10" ht="39" customHeight="1">
      <c r="A170" s="148" t="s">
        <v>108</v>
      </c>
      <c r="B170" s="34" t="s">
        <v>295</v>
      </c>
      <c r="C170" s="190" t="s">
        <v>32</v>
      </c>
      <c r="D170" s="190" t="s">
        <v>294</v>
      </c>
      <c r="E170" s="305" t="s">
        <v>556</v>
      </c>
      <c r="F170" s="305"/>
      <c r="G170" s="33" t="s">
        <v>146</v>
      </c>
      <c r="H170" s="32">
        <v>6.3999999999999997E-5</v>
      </c>
      <c r="I170" s="31">
        <v>6439.62</v>
      </c>
      <c r="J170" s="149">
        <v>0.41</v>
      </c>
    </row>
    <row r="171" spans="1:10">
      <c r="A171" s="150"/>
      <c r="B171" s="195"/>
      <c r="C171" s="195"/>
      <c r="D171" s="195"/>
      <c r="E171" s="195" t="s">
        <v>103</v>
      </c>
      <c r="F171" s="151">
        <v>0</v>
      </c>
      <c r="G171" s="195" t="s">
        <v>102</v>
      </c>
      <c r="H171" s="151">
        <v>0</v>
      </c>
      <c r="I171" s="195" t="s">
        <v>101</v>
      </c>
      <c r="J171" s="152">
        <v>0</v>
      </c>
    </row>
    <row r="172" spans="1:10" ht="14.4" thickBot="1">
      <c r="A172" s="150"/>
      <c r="B172" s="195"/>
      <c r="C172" s="195"/>
      <c r="D172" s="195"/>
      <c r="E172" s="195" t="s">
        <v>100</v>
      </c>
      <c r="F172" s="151">
        <v>0.11</v>
      </c>
      <c r="G172" s="195"/>
      <c r="H172" s="306" t="s">
        <v>99</v>
      </c>
      <c r="I172" s="306"/>
      <c r="J172" s="152">
        <v>0.52</v>
      </c>
    </row>
    <row r="173" spans="1:10" ht="1.05" customHeight="1" thickTop="1">
      <c r="A173" s="153"/>
      <c r="B173" s="30"/>
      <c r="C173" s="30"/>
      <c r="D173" s="30"/>
      <c r="E173" s="30"/>
      <c r="F173" s="30"/>
      <c r="G173" s="30"/>
      <c r="H173" s="30"/>
      <c r="I173" s="30"/>
      <c r="J173" s="154"/>
    </row>
    <row r="174" spans="1:10" ht="18" customHeight="1">
      <c r="A174" s="199"/>
      <c r="B174" s="197" t="s">
        <v>82</v>
      </c>
      <c r="C174" s="192" t="s">
        <v>81</v>
      </c>
      <c r="D174" s="192" t="s">
        <v>80</v>
      </c>
      <c r="E174" s="307" t="s">
        <v>129</v>
      </c>
      <c r="F174" s="307"/>
      <c r="G174" s="196" t="s">
        <v>79</v>
      </c>
      <c r="H174" s="197" t="s">
        <v>78</v>
      </c>
      <c r="I174" s="197" t="s">
        <v>77</v>
      </c>
      <c r="J174" s="198" t="s">
        <v>75</v>
      </c>
    </row>
    <row r="175" spans="1:10" ht="39" customHeight="1">
      <c r="A175" s="144" t="s">
        <v>128</v>
      </c>
      <c r="B175" s="28" t="s">
        <v>299</v>
      </c>
      <c r="C175" s="193" t="s">
        <v>32</v>
      </c>
      <c r="D175" s="193" t="s">
        <v>298</v>
      </c>
      <c r="E175" s="304" t="s">
        <v>555</v>
      </c>
      <c r="F175" s="304"/>
      <c r="G175" s="29" t="s">
        <v>104</v>
      </c>
      <c r="H175" s="39">
        <v>1</v>
      </c>
      <c r="I175" s="27">
        <v>0.09</v>
      </c>
      <c r="J175" s="145">
        <v>0.09</v>
      </c>
    </row>
    <row r="176" spans="1:10" ht="39" customHeight="1">
      <c r="A176" s="148" t="s">
        <v>108</v>
      </c>
      <c r="B176" s="34" t="s">
        <v>295</v>
      </c>
      <c r="C176" s="190" t="s">
        <v>32</v>
      </c>
      <c r="D176" s="190" t="s">
        <v>294</v>
      </c>
      <c r="E176" s="305" t="s">
        <v>556</v>
      </c>
      <c r="F176" s="305"/>
      <c r="G176" s="33" t="s">
        <v>146</v>
      </c>
      <c r="H176" s="32">
        <v>1.4800000000000001E-5</v>
      </c>
      <c r="I176" s="31">
        <v>6439.62</v>
      </c>
      <c r="J176" s="149">
        <v>0.09</v>
      </c>
    </row>
    <row r="177" spans="1:10">
      <c r="A177" s="150"/>
      <c r="B177" s="195"/>
      <c r="C177" s="195"/>
      <c r="D177" s="195"/>
      <c r="E177" s="195" t="s">
        <v>103</v>
      </c>
      <c r="F177" s="151">
        <v>0</v>
      </c>
      <c r="G177" s="195" t="s">
        <v>102</v>
      </c>
      <c r="H177" s="151">
        <v>0</v>
      </c>
      <c r="I177" s="195" t="s">
        <v>101</v>
      </c>
      <c r="J177" s="152">
        <v>0</v>
      </c>
    </row>
    <row r="178" spans="1:10" ht="14.4" thickBot="1">
      <c r="A178" s="150"/>
      <c r="B178" s="195"/>
      <c r="C178" s="195"/>
      <c r="D178" s="195"/>
      <c r="E178" s="195" t="s">
        <v>100</v>
      </c>
      <c r="F178" s="151">
        <v>0.02</v>
      </c>
      <c r="G178" s="195"/>
      <c r="H178" s="306" t="s">
        <v>99</v>
      </c>
      <c r="I178" s="306"/>
      <c r="J178" s="152">
        <v>0.11</v>
      </c>
    </row>
    <row r="179" spans="1:10" ht="1.05" customHeight="1" thickTop="1">
      <c r="A179" s="153"/>
      <c r="B179" s="30"/>
      <c r="C179" s="30"/>
      <c r="D179" s="30"/>
      <c r="E179" s="30"/>
      <c r="F179" s="30"/>
      <c r="G179" s="30"/>
      <c r="H179" s="30"/>
      <c r="I179" s="30"/>
      <c r="J179" s="154"/>
    </row>
    <row r="180" spans="1:10" ht="18" customHeight="1">
      <c r="A180" s="199"/>
      <c r="B180" s="197" t="s">
        <v>82</v>
      </c>
      <c r="C180" s="192" t="s">
        <v>81</v>
      </c>
      <c r="D180" s="192" t="s">
        <v>80</v>
      </c>
      <c r="E180" s="307" t="s">
        <v>129</v>
      </c>
      <c r="F180" s="307"/>
      <c r="G180" s="196" t="s">
        <v>79</v>
      </c>
      <c r="H180" s="197" t="s">
        <v>78</v>
      </c>
      <c r="I180" s="197" t="s">
        <v>77</v>
      </c>
      <c r="J180" s="198" t="s">
        <v>75</v>
      </c>
    </row>
    <row r="181" spans="1:10" ht="52.05" customHeight="1">
      <c r="A181" s="144" t="s">
        <v>128</v>
      </c>
      <c r="B181" s="28" t="s">
        <v>297</v>
      </c>
      <c r="C181" s="193" t="s">
        <v>32</v>
      </c>
      <c r="D181" s="193" t="s">
        <v>296</v>
      </c>
      <c r="E181" s="304" t="s">
        <v>555</v>
      </c>
      <c r="F181" s="304"/>
      <c r="G181" s="29" t="s">
        <v>104</v>
      </c>
      <c r="H181" s="39">
        <v>1</v>
      </c>
      <c r="I181" s="27">
        <v>0.45</v>
      </c>
      <c r="J181" s="145">
        <v>0.45</v>
      </c>
    </row>
    <row r="182" spans="1:10" ht="39" customHeight="1">
      <c r="A182" s="148" t="s">
        <v>108</v>
      </c>
      <c r="B182" s="34" t="s">
        <v>295</v>
      </c>
      <c r="C182" s="190" t="s">
        <v>32</v>
      </c>
      <c r="D182" s="190" t="s">
        <v>294</v>
      </c>
      <c r="E182" s="305" t="s">
        <v>556</v>
      </c>
      <c r="F182" s="305"/>
      <c r="G182" s="33" t="s">
        <v>146</v>
      </c>
      <c r="H182" s="32">
        <v>6.9999999999999994E-5</v>
      </c>
      <c r="I182" s="31">
        <v>6439.62</v>
      </c>
      <c r="J182" s="149">
        <v>0.45</v>
      </c>
    </row>
    <row r="183" spans="1:10">
      <c r="A183" s="150"/>
      <c r="B183" s="195"/>
      <c r="C183" s="195"/>
      <c r="D183" s="195"/>
      <c r="E183" s="195" t="s">
        <v>103</v>
      </c>
      <c r="F183" s="151">
        <v>0</v>
      </c>
      <c r="G183" s="195" t="s">
        <v>102</v>
      </c>
      <c r="H183" s="151">
        <v>0</v>
      </c>
      <c r="I183" s="195" t="s">
        <v>101</v>
      </c>
      <c r="J183" s="152">
        <v>0</v>
      </c>
    </row>
    <row r="184" spans="1:10" ht="14.4" thickBot="1">
      <c r="A184" s="150"/>
      <c r="B184" s="195"/>
      <c r="C184" s="195"/>
      <c r="D184" s="195"/>
      <c r="E184" s="195" t="s">
        <v>100</v>
      </c>
      <c r="F184" s="151">
        <v>0.12</v>
      </c>
      <c r="G184" s="195"/>
      <c r="H184" s="306" t="s">
        <v>99</v>
      </c>
      <c r="I184" s="306"/>
      <c r="J184" s="152">
        <v>0.56999999999999995</v>
      </c>
    </row>
    <row r="185" spans="1:10" ht="1.05" customHeight="1" thickTop="1">
      <c r="A185" s="153"/>
      <c r="B185" s="30"/>
      <c r="C185" s="30"/>
      <c r="D185" s="30"/>
      <c r="E185" s="30"/>
      <c r="F185" s="30"/>
      <c r="G185" s="30"/>
      <c r="H185" s="30"/>
      <c r="I185" s="30"/>
      <c r="J185" s="154"/>
    </row>
    <row r="186" spans="1:10" ht="18" customHeight="1">
      <c r="A186" s="199"/>
      <c r="B186" s="197" t="s">
        <v>82</v>
      </c>
      <c r="C186" s="192" t="s">
        <v>81</v>
      </c>
      <c r="D186" s="192" t="s">
        <v>80</v>
      </c>
      <c r="E186" s="307" t="s">
        <v>129</v>
      </c>
      <c r="F186" s="307"/>
      <c r="G186" s="196" t="s">
        <v>79</v>
      </c>
      <c r="H186" s="197" t="s">
        <v>78</v>
      </c>
      <c r="I186" s="197" t="s">
        <v>77</v>
      </c>
      <c r="J186" s="198" t="s">
        <v>75</v>
      </c>
    </row>
    <row r="187" spans="1:10" ht="52.05" customHeight="1">
      <c r="A187" s="144" t="s">
        <v>128</v>
      </c>
      <c r="B187" s="28" t="s">
        <v>293</v>
      </c>
      <c r="C187" s="193" t="s">
        <v>32</v>
      </c>
      <c r="D187" s="193" t="s">
        <v>292</v>
      </c>
      <c r="E187" s="304" t="s">
        <v>555</v>
      </c>
      <c r="F187" s="304"/>
      <c r="G187" s="29" t="s">
        <v>104</v>
      </c>
      <c r="H187" s="39">
        <v>1</v>
      </c>
      <c r="I187" s="27">
        <v>1.37</v>
      </c>
      <c r="J187" s="145">
        <v>1.37</v>
      </c>
    </row>
    <row r="188" spans="1:10" ht="25.95" customHeight="1">
      <c r="A188" s="148" t="s">
        <v>108</v>
      </c>
      <c r="B188" s="34" t="s">
        <v>281</v>
      </c>
      <c r="C188" s="190" t="s">
        <v>32</v>
      </c>
      <c r="D188" s="190" t="s">
        <v>280</v>
      </c>
      <c r="E188" s="305" t="s">
        <v>561</v>
      </c>
      <c r="F188" s="305"/>
      <c r="G188" s="33" t="s">
        <v>560</v>
      </c>
      <c r="H188" s="32">
        <v>1.25</v>
      </c>
      <c r="I188" s="31">
        <v>1.1000000000000001</v>
      </c>
      <c r="J188" s="149">
        <v>1.37</v>
      </c>
    </row>
    <row r="189" spans="1:10">
      <c r="A189" s="150"/>
      <c r="B189" s="195"/>
      <c r="C189" s="195"/>
      <c r="D189" s="195"/>
      <c r="E189" s="195" t="s">
        <v>103</v>
      </c>
      <c r="F189" s="151">
        <v>0</v>
      </c>
      <c r="G189" s="195" t="s">
        <v>102</v>
      </c>
      <c r="H189" s="151">
        <v>0</v>
      </c>
      <c r="I189" s="195" t="s">
        <v>101</v>
      </c>
      <c r="J189" s="152">
        <v>0</v>
      </c>
    </row>
    <row r="190" spans="1:10" ht="14.4" thickBot="1">
      <c r="A190" s="150"/>
      <c r="B190" s="195"/>
      <c r="C190" s="195"/>
      <c r="D190" s="195"/>
      <c r="E190" s="195" t="s">
        <v>100</v>
      </c>
      <c r="F190" s="151">
        <v>0.36</v>
      </c>
      <c r="G190" s="195"/>
      <c r="H190" s="306" t="s">
        <v>99</v>
      </c>
      <c r="I190" s="306"/>
      <c r="J190" s="152">
        <v>1.73</v>
      </c>
    </row>
    <row r="191" spans="1:10" ht="1.05" customHeight="1" thickTop="1">
      <c r="A191" s="153"/>
      <c r="B191" s="30"/>
      <c r="C191" s="30"/>
      <c r="D191" s="30"/>
      <c r="E191" s="30"/>
      <c r="F191" s="30"/>
      <c r="G191" s="30"/>
      <c r="H191" s="30"/>
      <c r="I191" s="30"/>
      <c r="J191" s="154"/>
    </row>
    <row r="192" spans="1:10" ht="18" customHeight="1">
      <c r="A192" s="199"/>
      <c r="B192" s="197" t="s">
        <v>82</v>
      </c>
      <c r="C192" s="192" t="s">
        <v>81</v>
      </c>
      <c r="D192" s="192" t="s">
        <v>80</v>
      </c>
      <c r="E192" s="307" t="s">
        <v>129</v>
      </c>
      <c r="F192" s="307"/>
      <c r="G192" s="196" t="s">
        <v>79</v>
      </c>
      <c r="H192" s="197" t="s">
        <v>78</v>
      </c>
      <c r="I192" s="197" t="s">
        <v>77</v>
      </c>
      <c r="J192" s="198" t="s">
        <v>75</v>
      </c>
    </row>
    <row r="193" spans="1:10" ht="52.05" customHeight="1">
      <c r="A193" s="144" t="s">
        <v>128</v>
      </c>
      <c r="B193" s="28" t="s">
        <v>255</v>
      </c>
      <c r="C193" s="193" t="s">
        <v>32</v>
      </c>
      <c r="D193" s="193" t="s">
        <v>254</v>
      </c>
      <c r="E193" s="304" t="s">
        <v>553</v>
      </c>
      <c r="F193" s="304"/>
      <c r="G193" s="29" t="s">
        <v>135</v>
      </c>
      <c r="H193" s="39">
        <v>1</v>
      </c>
      <c r="I193" s="27">
        <v>2.0499999999999998</v>
      </c>
      <c r="J193" s="145">
        <v>2.0499999999999998</v>
      </c>
    </row>
    <row r="194" spans="1:10" ht="39" customHeight="1">
      <c r="A194" s="146" t="s">
        <v>125</v>
      </c>
      <c r="B194" s="38" t="s">
        <v>289</v>
      </c>
      <c r="C194" s="194" t="s">
        <v>32</v>
      </c>
      <c r="D194" s="194" t="s">
        <v>288</v>
      </c>
      <c r="E194" s="300" t="s">
        <v>555</v>
      </c>
      <c r="F194" s="300"/>
      <c r="G194" s="37" t="s">
        <v>104</v>
      </c>
      <c r="H194" s="36">
        <v>1</v>
      </c>
      <c r="I194" s="35">
        <v>0.38</v>
      </c>
      <c r="J194" s="147">
        <v>0.38</v>
      </c>
    </row>
    <row r="195" spans="1:10" ht="52.05" customHeight="1">
      <c r="A195" s="146" t="s">
        <v>125</v>
      </c>
      <c r="B195" s="38" t="s">
        <v>291</v>
      </c>
      <c r="C195" s="194" t="s">
        <v>32</v>
      </c>
      <c r="D195" s="194" t="s">
        <v>290</v>
      </c>
      <c r="E195" s="300" t="s">
        <v>555</v>
      </c>
      <c r="F195" s="300"/>
      <c r="G195" s="37" t="s">
        <v>104</v>
      </c>
      <c r="H195" s="36">
        <v>1</v>
      </c>
      <c r="I195" s="35">
        <v>1.67</v>
      </c>
      <c r="J195" s="147">
        <v>1.67</v>
      </c>
    </row>
    <row r="196" spans="1:10">
      <c r="A196" s="150"/>
      <c r="B196" s="195"/>
      <c r="C196" s="195"/>
      <c r="D196" s="195"/>
      <c r="E196" s="195" t="s">
        <v>103</v>
      </c>
      <c r="F196" s="151">
        <v>0</v>
      </c>
      <c r="G196" s="195" t="s">
        <v>102</v>
      </c>
      <c r="H196" s="151">
        <v>0</v>
      </c>
      <c r="I196" s="195" t="s">
        <v>101</v>
      </c>
      <c r="J196" s="152">
        <v>0</v>
      </c>
    </row>
    <row r="197" spans="1:10" ht="14.4" thickBot="1">
      <c r="A197" s="150"/>
      <c r="B197" s="195"/>
      <c r="C197" s="195"/>
      <c r="D197" s="195"/>
      <c r="E197" s="195" t="s">
        <v>100</v>
      </c>
      <c r="F197" s="151">
        <v>0.55000000000000004</v>
      </c>
      <c r="G197" s="195"/>
      <c r="H197" s="306" t="s">
        <v>99</v>
      </c>
      <c r="I197" s="306"/>
      <c r="J197" s="152">
        <v>2.6</v>
      </c>
    </row>
    <row r="198" spans="1:10" ht="1.05" customHeight="1" thickTop="1">
      <c r="A198" s="153"/>
      <c r="B198" s="30"/>
      <c r="C198" s="30"/>
      <c r="D198" s="30"/>
      <c r="E198" s="30"/>
      <c r="F198" s="30"/>
      <c r="G198" s="30"/>
      <c r="H198" s="30"/>
      <c r="I198" s="30"/>
      <c r="J198" s="154"/>
    </row>
    <row r="199" spans="1:10" ht="18" customHeight="1">
      <c r="A199" s="199"/>
      <c r="B199" s="197" t="s">
        <v>82</v>
      </c>
      <c r="C199" s="192" t="s">
        <v>81</v>
      </c>
      <c r="D199" s="192" t="s">
        <v>80</v>
      </c>
      <c r="E199" s="307" t="s">
        <v>129</v>
      </c>
      <c r="F199" s="307"/>
      <c r="G199" s="196" t="s">
        <v>79</v>
      </c>
      <c r="H199" s="197" t="s">
        <v>78</v>
      </c>
      <c r="I199" s="197" t="s">
        <v>77</v>
      </c>
      <c r="J199" s="198" t="s">
        <v>75</v>
      </c>
    </row>
    <row r="200" spans="1:10" ht="52.05" customHeight="1">
      <c r="A200" s="144" t="s">
        <v>128</v>
      </c>
      <c r="B200" s="28" t="s">
        <v>253</v>
      </c>
      <c r="C200" s="193" t="s">
        <v>32</v>
      </c>
      <c r="D200" s="193" t="s">
        <v>252</v>
      </c>
      <c r="E200" s="304" t="s">
        <v>553</v>
      </c>
      <c r="F200" s="304"/>
      <c r="G200" s="29" t="s">
        <v>130</v>
      </c>
      <c r="H200" s="39">
        <v>1</v>
      </c>
      <c r="I200" s="27">
        <v>6.63</v>
      </c>
      <c r="J200" s="145">
        <v>6.63</v>
      </c>
    </row>
    <row r="201" spans="1:10" ht="52.05" customHeight="1">
      <c r="A201" s="146" t="s">
        <v>125</v>
      </c>
      <c r="B201" s="38" t="s">
        <v>291</v>
      </c>
      <c r="C201" s="194" t="s">
        <v>32</v>
      </c>
      <c r="D201" s="194" t="s">
        <v>290</v>
      </c>
      <c r="E201" s="300" t="s">
        <v>555</v>
      </c>
      <c r="F201" s="300"/>
      <c r="G201" s="37" t="s">
        <v>104</v>
      </c>
      <c r="H201" s="36">
        <v>1</v>
      </c>
      <c r="I201" s="35">
        <v>1.67</v>
      </c>
      <c r="J201" s="147">
        <v>1.67</v>
      </c>
    </row>
    <row r="202" spans="1:10" ht="39" customHeight="1">
      <c r="A202" s="146" t="s">
        <v>125</v>
      </c>
      <c r="B202" s="38" t="s">
        <v>289</v>
      </c>
      <c r="C202" s="194" t="s">
        <v>32</v>
      </c>
      <c r="D202" s="194" t="s">
        <v>288</v>
      </c>
      <c r="E202" s="300" t="s">
        <v>555</v>
      </c>
      <c r="F202" s="300"/>
      <c r="G202" s="37" t="s">
        <v>104</v>
      </c>
      <c r="H202" s="36">
        <v>1</v>
      </c>
      <c r="I202" s="35">
        <v>0.38</v>
      </c>
      <c r="J202" s="147">
        <v>0.38</v>
      </c>
    </row>
    <row r="203" spans="1:10" ht="52.05" customHeight="1">
      <c r="A203" s="146" t="s">
        <v>125</v>
      </c>
      <c r="B203" s="38" t="s">
        <v>287</v>
      </c>
      <c r="C203" s="194" t="s">
        <v>32</v>
      </c>
      <c r="D203" s="194" t="s">
        <v>286</v>
      </c>
      <c r="E203" s="300" t="s">
        <v>555</v>
      </c>
      <c r="F203" s="300"/>
      <c r="G203" s="37" t="s">
        <v>104</v>
      </c>
      <c r="H203" s="36">
        <v>1</v>
      </c>
      <c r="I203" s="35">
        <v>1.83</v>
      </c>
      <c r="J203" s="147">
        <v>1.83</v>
      </c>
    </row>
    <row r="204" spans="1:10" ht="52.05" customHeight="1">
      <c r="A204" s="146" t="s">
        <v>125</v>
      </c>
      <c r="B204" s="38" t="s">
        <v>283</v>
      </c>
      <c r="C204" s="194" t="s">
        <v>32</v>
      </c>
      <c r="D204" s="194" t="s">
        <v>282</v>
      </c>
      <c r="E204" s="300" t="s">
        <v>555</v>
      </c>
      <c r="F204" s="300"/>
      <c r="G204" s="37" t="s">
        <v>104</v>
      </c>
      <c r="H204" s="36">
        <v>1</v>
      </c>
      <c r="I204" s="35">
        <v>2.75</v>
      </c>
      <c r="J204" s="147">
        <v>2.75</v>
      </c>
    </row>
    <row r="205" spans="1:10">
      <c r="A205" s="150"/>
      <c r="B205" s="195"/>
      <c r="C205" s="195"/>
      <c r="D205" s="195"/>
      <c r="E205" s="195" t="s">
        <v>103</v>
      </c>
      <c r="F205" s="151">
        <v>0</v>
      </c>
      <c r="G205" s="195" t="s">
        <v>102</v>
      </c>
      <c r="H205" s="151">
        <v>0</v>
      </c>
      <c r="I205" s="195" t="s">
        <v>101</v>
      </c>
      <c r="J205" s="152">
        <v>0</v>
      </c>
    </row>
    <row r="206" spans="1:10" ht="14.4" thickBot="1">
      <c r="A206" s="150"/>
      <c r="B206" s="195"/>
      <c r="C206" s="195"/>
      <c r="D206" s="195"/>
      <c r="E206" s="195" t="s">
        <v>100</v>
      </c>
      <c r="F206" s="151">
        <v>1.78</v>
      </c>
      <c r="G206" s="195"/>
      <c r="H206" s="306" t="s">
        <v>99</v>
      </c>
      <c r="I206" s="306"/>
      <c r="J206" s="152">
        <v>8.41</v>
      </c>
    </row>
    <row r="207" spans="1:10" ht="1.05" customHeight="1" thickTop="1">
      <c r="A207" s="153"/>
      <c r="B207" s="30"/>
      <c r="C207" s="30"/>
      <c r="D207" s="30"/>
      <c r="E207" s="30"/>
      <c r="F207" s="30"/>
      <c r="G207" s="30"/>
      <c r="H207" s="30"/>
      <c r="I207" s="30"/>
      <c r="J207" s="154"/>
    </row>
    <row r="208" spans="1:10" ht="18" customHeight="1">
      <c r="A208" s="199"/>
      <c r="B208" s="197" t="s">
        <v>82</v>
      </c>
      <c r="C208" s="192" t="s">
        <v>81</v>
      </c>
      <c r="D208" s="192" t="s">
        <v>80</v>
      </c>
      <c r="E208" s="307" t="s">
        <v>129</v>
      </c>
      <c r="F208" s="307"/>
      <c r="G208" s="196" t="s">
        <v>79</v>
      </c>
      <c r="H208" s="197" t="s">
        <v>78</v>
      </c>
      <c r="I208" s="197" t="s">
        <v>77</v>
      </c>
      <c r="J208" s="198" t="s">
        <v>75</v>
      </c>
    </row>
    <row r="209" spans="1:10" ht="52.05" customHeight="1">
      <c r="A209" s="144" t="s">
        <v>128</v>
      </c>
      <c r="B209" s="28" t="s">
        <v>291</v>
      </c>
      <c r="C209" s="193" t="s">
        <v>32</v>
      </c>
      <c r="D209" s="193" t="s">
        <v>290</v>
      </c>
      <c r="E209" s="304" t="s">
        <v>555</v>
      </c>
      <c r="F209" s="304"/>
      <c r="G209" s="29" t="s">
        <v>104</v>
      </c>
      <c r="H209" s="39">
        <v>1</v>
      </c>
      <c r="I209" s="27">
        <v>1.67</v>
      </c>
      <c r="J209" s="145">
        <v>1.67</v>
      </c>
    </row>
    <row r="210" spans="1:10" ht="39" customHeight="1">
      <c r="A210" s="148" t="s">
        <v>108</v>
      </c>
      <c r="B210" s="34" t="s">
        <v>285</v>
      </c>
      <c r="C210" s="190" t="s">
        <v>32</v>
      </c>
      <c r="D210" s="190" t="s">
        <v>284</v>
      </c>
      <c r="E210" s="305" t="s">
        <v>556</v>
      </c>
      <c r="F210" s="305"/>
      <c r="G210" s="33" t="s">
        <v>146</v>
      </c>
      <c r="H210" s="32">
        <v>6.3999999999999997E-5</v>
      </c>
      <c r="I210" s="31">
        <v>26195.06</v>
      </c>
      <c r="J210" s="149">
        <v>1.67</v>
      </c>
    </row>
    <row r="211" spans="1:10">
      <c r="A211" s="150"/>
      <c r="B211" s="195"/>
      <c r="C211" s="195"/>
      <c r="D211" s="195"/>
      <c r="E211" s="195" t="s">
        <v>103</v>
      </c>
      <c r="F211" s="151">
        <v>0</v>
      </c>
      <c r="G211" s="195" t="s">
        <v>102</v>
      </c>
      <c r="H211" s="151">
        <v>0</v>
      </c>
      <c r="I211" s="195" t="s">
        <v>101</v>
      </c>
      <c r="J211" s="152">
        <v>0</v>
      </c>
    </row>
    <row r="212" spans="1:10" ht="14.4" thickBot="1">
      <c r="A212" s="150"/>
      <c r="B212" s="195"/>
      <c r="C212" s="195"/>
      <c r="D212" s="195"/>
      <c r="E212" s="195" t="s">
        <v>100</v>
      </c>
      <c r="F212" s="151">
        <v>0.44</v>
      </c>
      <c r="G212" s="195"/>
      <c r="H212" s="306" t="s">
        <v>99</v>
      </c>
      <c r="I212" s="306"/>
      <c r="J212" s="152">
        <v>2.11</v>
      </c>
    </row>
    <row r="213" spans="1:10" ht="1.05" customHeight="1" thickTop="1">
      <c r="A213" s="153"/>
      <c r="B213" s="30"/>
      <c r="C213" s="30"/>
      <c r="D213" s="30"/>
      <c r="E213" s="30"/>
      <c r="F213" s="30"/>
      <c r="G213" s="30"/>
      <c r="H213" s="30"/>
      <c r="I213" s="30"/>
      <c r="J213" s="154"/>
    </row>
    <row r="214" spans="1:10" ht="18" customHeight="1">
      <c r="A214" s="199"/>
      <c r="B214" s="197" t="s">
        <v>82</v>
      </c>
      <c r="C214" s="192" t="s">
        <v>81</v>
      </c>
      <c r="D214" s="192" t="s">
        <v>80</v>
      </c>
      <c r="E214" s="307" t="s">
        <v>129</v>
      </c>
      <c r="F214" s="307"/>
      <c r="G214" s="196" t="s">
        <v>79</v>
      </c>
      <c r="H214" s="197" t="s">
        <v>78</v>
      </c>
      <c r="I214" s="197" t="s">
        <v>77</v>
      </c>
      <c r="J214" s="198" t="s">
        <v>75</v>
      </c>
    </row>
    <row r="215" spans="1:10" ht="39" customHeight="1">
      <c r="A215" s="144" t="s">
        <v>128</v>
      </c>
      <c r="B215" s="28" t="s">
        <v>289</v>
      </c>
      <c r="C215" s="193" t="s">
        <v>32</v>
      </c>
      <c r="D215" s="193" t="s">
        <v>288</v>
      </c>
      <c r="E215" s="304" t="s">
        <v>555</v>
      </c>
      <c r="F215" s="304"/>
      <c r="G215" s="29" t="s">
        <v>104</v>
      </c>
      <c r="H215" s="39">
        <v>1</v>
      </c>
      <c r="I215" s="27">
        <v>0.38</v>
      </c>
      <c r="J215" s="145">
        <v>0.38</v>
      </c>
    </row>
    <row r="216" spans="1:10" ht="39" customHeight="1">
      <c r="A216" s="148" t="s">
        <v>108</v>
      </c>
      <c r="B216" s="34" t="s">
        <v>285</v>
      </c>
      <c r="C216" s="190" t="s">
        <v>32</v>
      </c>
      <c r="D216" s="190" t="s">
        <v>284</v>
      </c>
      <c r="E216" s="305" t="s">
        <v>556</v>
      </c>
      <c r="F216" s="305"/>
      <c r="G216" s="33" t="s">
        <v>146</v>
      </c>
      <c r="H216" s="32">
        <v>1.4800000000000001E-5</v>
      </c>
      <c r="I216" s="31">
        <v>26195.06</v>
      </c>
      <c r="J216" s="149">
        <v>0.38</v>
      </c>
    </row>
    <row r="217" spans="1:10">
      <c r="A217" s="150"/>
      <c r="B217" s="195"/>
      <c r="C217" s="195"/>
      <c r="D217" s="195"/>
      <c r="E217" s="195" t="s">
        <v>103</v>
      </c>
      <c r="F217" s="151">
        <v>0</v>
      </c>
      <c r="G217" s="195" t="s">
        <v>102</v>
      </c>
      <c r="H217" s="151">
        <v>0</v>
      </c>
      <c r="I217" s="195" t="s">
        <v>101</v>
      </c>
      <c r="J217" s="152">
        <v>0</v>
      </c>
    </row>
    <row r="218" spans="1:10" ht="14.4" thickBot="1">
      <c r="A218" s="150"/>
      <c r="B218" s="195"/>
      <c r="C218" s="195"/>
      <c r="D218" s="195"/>
      <c r="E218" s="195" t="s">
        <v>100</v>
      </c>
      <c r="F218" s="151">
        <v>0.1</v>
      </c>
      <c r="G218" s="195"/>
      <c r="H218" s="306" t="s">
        <v>99</v>
      </c>
      <c r="I218" s="306"/>
      <c r="J218" s="152">
        <v>0.48</v>
      </c>
    </row>
    <row r="219" spans="1:10" ht="1.05" customHeight="1" thickTop="1">
      <c r="A219" s="153"/>
      <c r="B219" s="30"/>
      <c r="C219" s="30"/>
      <c r="D219" s="30"/>
      <c r="E219" s="30"/>
      <c r="F219" s="30"/>
      <c r="G219" s="30"/>
      <c r="H219" s="30"/>
      <c r="I219" s="30"/>
      <c r="J219" s="154"/>
    </row>
    <row r="220" spans="1:10" ht="18" customHeight="1">
      <c r="A220" s="199"/>
      <c r="B220" s="197" t="s">
        <v>82</v>
      </c>
      <c r="C220" s="192" t="s">
        <v>81</v>
      </c>
      <c r="D220" s="192" t="s">
        <v>80</v>
      </c>
      <c r="E220" s="307" t="s">
        <v>129</v>
      </c>
      <c r="F220" s="307"/>
      <c r="G220" s="196" t="s">
        <v>79</v>
      </c>
      <c r="H220" s="197" t="s">
        <v>78</v>
      </c>
      <c r="I220" s="197" t="s">
        <v>77</v>
      </c>
      <c r="J220" s="198" t="s">
        <v>75</v>
      </c>
    </row>
    <row r="221" spans="1:10" ht="52.05" customHeight="1">
      <c r="A221" s="144" t="s">
        <v>128</v>
      </c>
      <c r="B221" s="28" t="s">
        <v>287</v>
      </c>
      <c r="C221" s="193" t="s">
        <v>32</v>
      </c>
      <c r="D221" s="193" t="s">
        <v>286</v>
      </c>
      <c r="E221" s="304" t="s">
        <v>555</v>
      </c>
      <c r="F221" s="304"/>
      <c r="G221" s="29" t="s">
        <v>104</v>
      </c>
      <c r="H221" s="39">
        <v>1</v>
      </c>
      <c r="I221" s="27">
        <v>1.83</v>
      </c>
      <c r="J221" s="145">
        <v>1.83</v>
      </c>
    </row>
    <row r="222" spans="1:10" ht="39" customHeight="1">
      <c r="A222" s="148" t="s">
        <v>108</v>
      </c>
      <c r="B222" s="34" t="s">
        <v>285</v>
      </c>
      <c r="C222" s="190" t="s">
        <v>32</v>
      </c>
      <c r="D222" s="190" t="s">
        <v>284</v>
      </c>
      <c r="E222" s="305" t="s">
        <v>556</v>
      </c>
      <c r="F222" s="305"/>
      <c r="G222" s="33" t="s">
        <v>146</v>
      </c>
      <c r="H222" s="32">
        <v>6.9999999999999994E-5</v>
      </c>
      <c r="I222" s="31">
        <v>26195.06</v>
      </c>
      <c r="J222" s="149">
        <v>1.83</v>
      </c>
    </row>
    <row r="223" spans="1:10">
      <c r="A223" s="150"/>
      <c r="B223" s="195"/>
      <c r="C223" s="195"/>
      <c r="D223" s="195"/>
      <c r="E223" s="195" t="s">
        <v>103</v>
      </c>
      <c r="F223" s="151">
        <v>0</v>
      </c>
      <c r="G223" s="195" t="s">
        <v>102</v>
      </c>
      <c r="H223" s="151">
        <v>0</v>
      </c>
      <c r="I223" s="195" t="s">
        <v>101</v>
      </c>
      <c r="J223" s="152">
        <v>0</v>
      </c>
    </row>
    <row r="224" spans="1:10" ht="14.4" thickBot="1">
      <c r="A224" s="150"/>
      <c r="B224" s="195"/>
      <c r="C224" s="195"/>
      <c r="D224" s="195"/>
      <c r="E224" s="195" t="s">
        <v>100</v>
      </c>
      <c r="F224" s="151">
        <v>0.49</v>
      </c>
      <c r="G224" s="195"/>
      <c r="H224" s="306" t="s">
        <v>99</v>
      </c>
      <c r="I224" s="306"/>
      <c r="J224" s="152">
        <v>2.3199999999999998</v>
      </c>
    </row>
    <row r="225" spans="1:10" ht="1.05" customHeight="1" thickTop="1">
      <c r="A225" s="153"/>
      <c r="B225" s="30"/>
      <c r="C225" s="30"/>
      <c r="D225" s="30"/>
      <c r="E225" s="30"/>
      <c r="F225" s="30"/>
      <c r="G225" s="30"/>
      <c r="H225" s="30"/>
      <c r="I225" s="30"/>
      <c r="J225" s="154"/>
    </row>
    <row r="226" spans="1:10" ht="18" customHeight="1">
      <c r="A226" s="199"/>
      <c r="B226" s="197" t="s">
        <v>82</v>
      </c>
      <c r="C226" s="192" t="s">
        <v>81</v>
      </c>
      <c r="D226" s="192" t="s">
        <v>80</v>
      </c>
      <c r="E226" s="307" t="s">
        <v>129</v>
      </c>
      <c r="F226" s="307"/>
      <c r="G226" s="196" t="s">
        <v>79</v>
      </c>
      <c r="H226" s="197" t="s">
        <v>78</v>
      </c>
      <c r="I226" s="197" t="s">
        <v>77</v>
      </c>
      <c r="J226" s="198" t="s">
        <v>75</v>
      </c>
    </row>
    <row r="227" spans="1:10" ht="52.05" customHeight="1">
      <c r="A227" s="144" t="s">
        <v>128</v>
      </c>
      <c r="B227" s="28" t="s">
        <v>283</v>
      </c>
      <c r="C227" s="193" t="s">
        <v>32</v>
      </c>
      <c r="D227" s="193" t="s">
        <v>282</v>
      </c>
      <c r="E227" s="304" t="s">
        <v>555</v>
      </c>
      <c r="F227" s="304"/>
      <c r="G227" s="29" t="s">
        <v>104</v>
      </c>
      <c r="H227" s="39">
        <v>1</v>
      </c>
      <c r="I227" s="27">
        <v>2.75</v>
      </c>
      <c r="J227" s="145">
        <v>2.75</v>
      </c>
    </row>
    <row r="228" spans="1:10" ht="25.95" customHeight="1">
      <c r="A228" s="148" t="s">
        <v>108</v>
      </c>
      <c r="B228" s="34" t="s">
        <v>281</v>
      </c>
      <c r="C228" s="190" t="s">
        <v>32</v>
      </c>
      <c r="D228" s="190" t="s">
        <v>280</v>
      </c>
      <c r="E228" s="305" t="s">
        <v>561</v>
      </c>
      <c r="F228" s="305"/>
      <c r="G228" s="33" t="s">
        <v>560</v>
      </c>
      <c r="H228" s="32">
        <v>2.5</v>
      </c>
      <c r="I228" s="31">
        <v>1.1000000000000001</v>
      </c>
      <c r="J228" s="149">
        <v>2.75</v>
      </c>
    </row>
    <row r="229" spans="1:10">
      <c r="A229" s="150"/>
      <c r="B229" s="195"/>
      <c r="C229" s="195"/>
      <c r="D229" s="195"/>
      <c r="E229" s="195" t="s">
        <v>103</v>
      </c>
      <c r="F229" s="151">
        <v>0</v>
      </c>
      <c r="G229" s="195" t="s">
        <v>102</v>
      </c>
      <c r="H229" s="151">
        <v>0</v>
      </c>
      <c r="I229" s="195" t="s">
        <v>101</v>
      </c>
      <c r="J229" s="152">
        <v>0</v>
      </c>
    </row>
    <row r="230" spans="1:10" ht="14.4" thickBot="1">
      <c r="A230" s="150"/>
      <c r="B230" s="195"/>
      <c r="C230" s="195"/>
      <c r="D230" s="195"/>
      <c r="E230" s="195" t="s">
        <v>100</v>
      </c>
      <c r="F230" s="151">
        <v>0.73</v>
      </c>
      <c r="G230" s="195"/>
      <c r="H230" s="306" t="s">
        <v>99</v>
      </c>
      <c r="I230" s="306"/>
      <c r="J230" s="152">
        <v>3.48</v>
      </c>
    </row>
    <row r="231" spans="1:10" ht="1.05" customHeight="1" thickTop="1">
      <c r="A231" s="153"/>
      <c r="B231" s="30"/>
      <c r="C231" s="30"/>
      <c r="D231" s="30"/>
      <c r="E231" s="30"/>
      <c r="F231" s="30"/>
      <c r="G231" s="30"/>
      <c r="H231" s="30"/>
      <c r="I231" s="30"/>
      <c r="J231" s="154"/>
    </row>
    <row r="232" spans="1:10" ht="18" customHeight="1">
      <c r="A232" s="199"/>
      <c r="B232" s="197" t="s">
        <v>82</v>
      </c>
      <c r="C232" s="192" t="s">
        <v>81</v>
      </c>
      <c r="D232" s="192" t="s">
        <v>80</v>
      </c>
      <c r="E232" s="307" t="s">
        <v>129</v>
      </c>
      <c r="F232" s="307"/>
      <c r="G232" s="196" t="s">
        <v>79</v>
      </c>
      <c r="H232" s="197" t="s">
        <v>78</v>
      </c>
      <c r="I232" s="197" t="s">
        <v>77</v>
      </c>
      <c r="J232" s="198" t="s">
        <v>75</v>
      </c>
    </row>
    <row r="233" spans="1:10" ht="24" customHeight="1">
      <c r="A233" s="144" t="s">
        <v>128</v>
      </c>
      <c r="B233" s="28" t="s">
        <v>279</v>
      </c>
      <c r="C233" s="193" t="s">
        <v>32</v>
      </c>
      <c r="D233" s="193" t="s">
        <v>278</v>
      </c>
      <c r="E233" s="304" t="s">
        <v>122</v>
      </c>
      <c r="F233" s="304"/>
      <c r="G233" s="29" t="s">
        <v>104</v>
      </c>
      <c r="H233" s="39">
        <v>1</v>
      </c>
      <c r="I233" s="27">
        <v>24.99</v>
      </c>
      <c r="J233" s="145">
        <v>24.99</v>
      </c>
    </row>
    <row r="234" spans="1:10" ht="25.95" customHeight="1">
      <c r="A234" s="146" t="s">
        <v>125</v>
      </c>
      <c r="B234" s="38" t="s">
        <v>244</v>
      </c>
      <c r="C234" s="194" t="s">
        <v>32</v>
      </c>
      <c r="D234" s="194" t="s">
        <v>243</v>
      </c>
      <c r="E234" s="300" t="s">
        <v>122</v>
      </c>
      <c r="F234" s="300"/>
      <c r="G234" s="37" t="s">
        <v>104</v>
      </c>
      <c r="H234" s="36">
        <v>1</v>
      </c>
      <c r="I234" s="35">
        <v>0.2</v>
      </c>
      <c r="J234" s="147">
        <v>0.2</v>
      </c>
    </row>
    <row r="235" spans="1:10" ht="24" customHeight="1">
      <c r="A235" s="148" t="s">
        <v>108</v>
      </c>
      <c r="B235" s="34" t="s">
        <v>242</v>
      </c>
      <c r="C235" s="190" t="s">
        <v>32</v>
      </c>
      <c r="D235" s="190" t="s">
        <v>241</v>
      </c>
      <c r="E235" s="305" t="s">
        <v>119</v>
      </c>
      <c r="F235" s="305"/>
      <c r="G235" s="33" t="s">
        <v>104</v>
      </c>
      <c r="H235" s="32">
        <v>1</v>
      </c>
      <c r="I235" s="31">
        <v>18.16</v>
      </c>
      <c r="J235" s="149">
        <v>18.16</v>
      </c>
    </row>
    <row r="236" spans="1:10" ht="25.95" customHeight="1">
      <c r="A236" s="148" t="s">
        <v>108</v>
      </c>
      <c r="B236" s="34" t="s">
        <v>159</v>
      </c>
      <c r="C236" s="190" t="s">
        <v>32</v>
      </c>
      <c r="D236" s="190" t="s">
        <v>158</v>
      </c>
      <c r="E236" s="305" t="s">
        <v>105</v>
      </c>
      <c r="F236" s="305"/>
      <c r="G236" s="33" t="s">
        <v>104</v>
      </c>
      <c r="H236" s="32">
        <v>1</v>
      </c>
      <c r="I236" s="31">
        <v>0.78</v>
      </c>
      <c r="J236" s="149">
        <v>0.78</v>
      </c>
    </row>
    <row r="237" spans="1:10" ht="25.95" customHeight="1">
      <c r="A237" s="148" t="s">
        <v>108</v>
      </c>
      <c r="B237" s="34" t="s">
        <v>161</v>
      </c>
      <c r="C237" s="190" t="s">
        <v>32</v>
      </c>
      <c r="D237" s="190" t="s">
        <v>160</v>
      </c>
      <c r="E237" s="305" t="s">
        <v>105</v>
      </c>
      <c r="F237" s="305"/>
      <c r="G237" s="33" t="s">
        <v>104</v>
      </c>
      <c r="H237" s="32">
        <v>1</v>
      </c>
      <c r="I237" s="31">
        <v>1.31</v>
      </c>
      <c r="J237" s="149">
        <v>1.31</v>
      </c>
    </row>
    <row r="238" spans="1:10" ht="25.95" customHeight="1">
      <c r="A238" s="148" t="s">
        <v>108</v>
      </c>
      <c r="B238" s="34" t="s">
        <v>116</v>
      </c>
      <c r="C238" s="190" t="s">
        <v>32</v>
      </c>
      <c r="D238" s="190" t="s">
        <v>115</v>
      </c>
      <c r="E238" s="305" t="s">
        <v>105</v>
      </c>
      <c r="F238" s="305"/>
      <c r="G238" s="33" t="s">
        <v>104</v>
      </c>
      <c r="H238" s="32">
        <v>1</v>
      </c>
      <c r="I238" s="31">
        <v>2.46</v>
      </c>
      <c r="J238" s="149">
        <v>2.46</v>
      </c>
    </row>
    <row r="239" spans="1:10" ht="25.95" customHeight="1">
      <c r="A239" s="148" t="s">
        <v>108</v>
      </c>
      <c r="B239" s="34" t="s">
        <v>107</v>
      </c>
      <c r="C239" s="190" t="s">
        <v>32</v>
      </c>
      <c r="D239" s="190" t="s">
        <v>106</v>
      </c>
      <c r="E239" s="305" t="s">
        <v>105</v>
      </c>
      <c r="F239" s="305"/>
      <c r="G239" s="33" t="s">
        <v>104</v>
      </c>
      <c r="H239" s="32">
        <v>1</v>
      </c>
      <c r="I239" s="31">
        <v>0.08</v>
      </c>
      <c r="J239" s="149">
        <v>0.08</v>
      </c>
    </row>
    <row r="240" spans="1:10" ht="25.95" customHeight="1">
      <c r="A240" s="148" t="s">
        <v>108</v>
      </c>
      <c r="B240" s="34" t="s">
        <v>110</v>
      </c>
      <c r="C240" s="190" t="s">
        <v>32</v>
      </c>
      <c r="D240" s="190" t="s">
        <v>109</v>
      </c>
      <c r="E240" s="305" t="s">
        <v>105</v>
      </c>
      <c r="F240" s="305"/>
      <c r="G240" s="33" t="s">
        <v>104</v>
      </c>
      <c r="H240" s="32">
        <v>1</v>
      </c>
      <c r="I240" s="31">
        <v>1.43</v>
      </c>
      <c r="J240" s="149">
        <v>1.43</v>
      </c>
    </row>
    <row r="241" spans="1:10" ht="25.95" customHeight="1">
      <c r="A241" s="148" t="s">
        <v>108</v>
      </c>
      <c r="B241" s="34" t="s">
        <v>114</v>
      </c>
      <c r="C241" s="190" t="s">
        <v>32</v>
      </c>
      <c r="D241" s="190" t="s">
        <v>113</v>
      </c>
      <c r="E241" s="305" t="s">
        <v>105</v>
      </c>
      <c r="F241" s="305"/>
      <c r="G241" s="33" t="s">
        <v>104</v>
      </c>
      <c r="H241" s="32">
        <v>1</v>
      </c>
      <c r="I241" s="31">
        <v>0.56999999999999995</v>
      </c>
      <c r="J241" s="149">
        <v>0.56999999999999995</v>
      </c>
    </row>
    <row r="242" spans="1:10">
      <c r="A242" s="150"/>
      <c r="B242" s="195"/>
      <c r="C242" s="195"/>
      <c r="D242" s="195"/>
      <c r="E242" s="195" t="s">
        <v>103</v>
      </c>
      <c r="F242" s="151">
        <v>18.36</v>
      </c>
      <c r="G242" s="195" t="s">
        <v>102</v>
      </c>
      <c r="H242" s="151">
        <v>0</v>
      </c>
      <c r="I242" s="195" t="s">
        <v>101</v>
      </c>
      <c r="J242" s="152">
        <v>18.36</v>
      </c>
    </row>
    <row r="243" spans="1:10" ht="14.4" thickBot="1">
      <c r="A243" s="150"/>
      <c r="B243" s="195"/>
      <c r="C243" s="195"/>
      <c r="D243" s="195"/>
      <c r="E243" s="195" t="s">
        <v>100</v>
      </c>
      <c r="F243" s="151">
        <v>6.71</v>
      </c>
      <c r="G243" s="195"/>
      <c r="H243" s="306" t="s">
        <v>99</v>
      </c>
      <c r="I243" s="306"/>
      <c r="J243" s="152">
        <v>31.7</v>
      </c>
    </row>
    <row r="244" spans="1:10" ht="1.05" customHeight="1" thickTop="1">
      <c r="A244" s="153"/>
      <c r="B244" s="30"/>
      <c r="C244" s="30"/>
      <c r="D244" s="30"/>
      <c r="E244" s="30"/>
      <c r="F244" s="30"/>
      <c r="G244" s="30"/>
      <c r="H244" s="30"/>
      <c r="I244" s="30"/>
      <c r="J244" s="154"/>
    </row>
    <row r="245" spans="1:10" ht="18" customHeight="1">
      <c r="A245" s="199"/>
      <c r="B245" s="197" t="s">
        <v>82</v>
      </c>
      <c r="C245" s="192" t="s">
        <v>81</v>
      </c>
      <c r="D245" s="192" t="s">
        <v>80</v>
      </c>
      <c r="E245" s="307" t="s">
        <v>129</v>
      </c>
      <c r="F245" s="307"/>
      <c r="G245" s="196" t="s">
        <v>79</v>
      </c>
      <c r="H245" s="197" t="s">
        <v>78</v>
      </c>
      <c r="I245" s="197" t="s">
        <v>77</v>
      </c>
      <c r="J245" s="198" t="s">
        <v>75</v>
      </c>
    </row>
    <row r="246" spans="1:10" ht="64.95" customHeight="1">
      <c r="A246" s="144" t="s">
        <v>128</v>
      </c>
      <c r="B246" s="28" t="s">
        <v>137</v>
      </c>
      <c r="C246" s="193" t="s">
        <v>32</v>
      </c>
      <c r="D246" s="193" t="s">
        <v>136</v>
      </c>
      <c r="E246" s="304" t="s">
        <v>553</v>
      </c>
      <c r="F246" s="304"/>
      <c r="G246" s="29" t="s">
        <v>135</v>
      </c>
      <c r="H246" s="39">
        <v>1</v>
      </c>
      <c r="I246" s="27">
        <v>68.7</v>
      </c>
      <c r="J246" s="145">
        <v>68.7</v>
      </c>
    </row>
    <row r="247" spans="1:10" ht="64.95" customHeight="1">
      <c r="A247" s="146" t="s">
        <v>125</v>
      </c>
      <c r="B247" s="38" t="s">
        <v>273</v>
      </c>
      <c r="C247" s="194" t="s">
        <v>32</v>
      </c>
      <c r="D247" s="194" t="s">
        <v>272</v>
      </c>
      <c r="E247" s="300" t="s">
        <v>555</v>
      </c>
      <c r="F247" s="300"/>
      <c r="G247" s="37" t="s">
        <v>104</v>
      </c>
      <c r="H247" s="36">
        <v>1</v>
      </c>
      <c r="I247" s="35">
        <v>11.28</v>
      </c>
      <c r="J247" s="147">
        <v>11.28</v>
      </c>
    </row>
    <row r="248" spans="1:10" ht="64.95" customHeight="1">
      <c r="A248" s="146" t="s">
        <v>125</v>
      </c>
      <c r="B248" s="38" t="s">
        <v>275</v>
      </c>
      <c r="C248" s="194" t="s">
        <v>32</v>
      </c>
      <c r="D248" s="194" t="s">
        <v>274</v>
      </c>
      <c r="E248" s="300" t="s">
        <v>555</v>
      </c>
      <c r="F248" s="300"/>
      <c r="G248" s="37" t="s">
        <v>104</v>
      </c>
      <c r="H248" s="36">
        <v>1</v>
      </c>
      <c r="I248" s="35">
        <v>4.55</v>
      </c>
      <c r="J248" s="147">
        <v>4.55</v>
      </c>
    </row>
    <row r="249" spans="1:10" ht="64.95" customHeight="1">
      <c r="A249" s="146" t="s">
        <v>125</v>
      </c>
      <c r="B249" s="38" t="s">
        <v>277</v>
      </c>
      <c r="C249" s="194" t="s">
        <v>32</v>
      </c>
      <c r="D249" s="194" t="s">
        <v>276</v>
      </c>
      <c r="E249" s="300" t="s">
        <v>555</v>
      </c>
      <c r="F249" s="300"/>
      <c r="G249" s="37" t="s">
        <v>104</v>
      </c>
      <c r="H249" s="36">
        <v>1</v>
      </c>
      <c r="I249" s="35">
        <v>29.18</v>
      </c>
      <c r="J249" s="147">
        <v>29.18</v>
      </c>
    </row>
    <row r="250" spans="1:10" ht="24" customHeight="1">
      <c r="A250" s="146" t="s">
        <v>125</v>
      </c>
      <c r="B250" s="38" t="s">
        <v>188</v>
      </c>
      <c r="C250" s="194" t="s">
        <v>32</v>
      </c>
      <c r="D250" s="194" t="s">
        <v>187</v>
      </c>
      <c r="E250" s="300" t="s">
        <v>122</v>
      </c>
      <c r="F250" s="300"/>
      <c r="G250" s="37" t="s">
        <v>104</v>
      </c>
      <c r="H250" s="36">
        <v>1</v>
      </c>
      <c r="I250" s="35">
        <v>23.69</v>
      </c>
      <c r="J250" s="147">
        <v>23.69</v>
      </c>
    </row>
    <row r="251" spans="1:10">
      <c r="A251" s="150"/>
      <c r="B251" s="195"/>
      <c r="C251" s="195"/>
      <c r="D251" s="195"/>
      <c r="E251" s="195" t="s">
        <v>103</v>
      </c>
      <c r="F251" s="151">
        <v>18.25</v>
      </c>
      <c r="G251" s="195" t="s">
        <v>102</v>
      </c>
      <c r="H251" s="151">
        <v>0</v>
      </c>
      <c r="I251" s="195" t="s">
        <v>101</v>
      </c>
      <c r="J251" s="152">
        <v>18.25</v>
      </c>
    </row>
    <row r="252" spans="1:10" ht="14.4" thickBot="1">
      <c r="A252" s="150"/>
      <c r="B252" s="195"/>
      <c r="C252" s="195"/>
      <c r="D252" s="195"/>
      <c r="E252" s="195" t="s">
        <v>100</v>
      </c>
      <c r="F252" s="151">
        <v>18.47</v>
      </c>
      <c r="G252" s="195"/>
      <c r="H252" s="306" t="s">
        <v>99</v>
      </c>
      <c r="I252" s="306"/>
      <c r="J252" s="152">
        <v>87.17</v>
      </c>
    </row>
    <row r="253" spans="1:10" ht="1.05" customHeight="1" thickTop="1">
      <c r="A253" s="153"/>
      <c r="B253" s="30"/>
      <c r="C253" s="30"/>
      <c r="D253" s="30"/>
      <c r="E253" s="30"/>
      <c r="F253" s="30"/>
      <c r="G253" s="30"/>
      <c r="H253" s="30"/>
      <c r="I253" s="30"/>
      <c r="J253" s="154"/>
    </row>
    <row r="254" spans="1:10" ht="18" customHeight="1">
      <c r="A254" s="199"/>
      <c r="B254" s="197" t="s">
        <v>82</v>
      </c>
      <c r="C254" s="192" t="s">
        <v>81</v>
      </c>
      <c r="D254" s="192" t="s">
        <v>80</v>
      </c>
      <c r="E254" s="307" t="s">
        <v>129</v>
      </c>
      <c r="F254" s="307"/>
      <c r="G254" s="196" t="s">
        <v>79</v>
      </c>
      <c r="H254" s="197" t="s">
        <v>78</v>
      </c>
      <c r="I254" s="197" t="s">
        <v>77</v>
      </c>
      <c r="J254" s="198" t="s">
        <v>75</v>
      </c>
    </row>
    <row r="255" spans="1:10" ht="64.95" customHeight="1">
      <c r="A255" s="144" t="s">
        <v>128</v>
      </c>
      <c r="B255" s="28" t="s">
        <v>134</v>
      </c>
      <c r="C255" s="193" t="s">
        <v>32</v>
      </c>
      <c r="D255" s="193" t="s">
        <v>133</v>
      </c>
      <c r="E255" s="304" t="s">
        <v>553</v>
      </c>
      <c r="F255" s="304"/>
      <c r="G255" s="29" t="s">
        <v>130</v>
      </c>
      <c r="H255" s="39">
        <v>1</v>
      </c>
      <c r="I255" s="27">
        <v>309.24</v>
      </c>
      <c r="J255" s="145">
        <v>309.24</v>
      </c>
    </row>
    <row r="256" spans="1:10" ht="64.95" customHeight="1">
      <c r="A256" s="146" t="s">
        <v>125</v>
      </c>
      <c r="B256" s="38" t="s">
        <v>273</v>
      </c>
      <c r="C256" s="194" t="s">
        <v>32</v>
      </c>
      <c r="D256" s="194" t="s">
        <v>272</v>
      </c>
      <c r="E256" s="300" t="s">
        <v>555</v>
      </c>
      <c r="F256" s="300"/>
      <c r="G256" s="37" t="s">
        <v>104</v>
      </c>
      <c r="H256" s="36">
        <v>1</v>
      </c>
      <c r="I256" s="35">
        <v>11.28</v>
      </c>
      <c r="J256" s="147">
        <v>11.28</v>
      </c>
    </row>
    <row r="257" spans="1:10" ht="64.95" customHeight="1">
      <c r="A257" s="146" t="s">
        <v>125</v>
      </c>
      <c r="B257" s="38" t="s">
        <v>277</v>
      </c>
      <c r="C257" s="194" t="s">
        <v>32</v>
      </c>
      <c r="D257" s="194" t="s">
        <v>276</v>
      </c>
      <c r="E257" s="300" t="s">
        <v>555</v>
      </c>
      <c r="F257" s="300"/>
      <c r="G257" s="37" t="s">
        <v>104</v>
      </c>
      <c r="H257" s="36">
        <v>1</v>
      </c>
      <c r="I257" s="35">
        <v>29.18</v>
      </c>
      <c r="J257" s="147">
        <v>29.18</v>
      </c>
    </row>
    <row r="258" spans="1:10" ht="64.95" customHeight="1">
      <c r="A258" s="146" t="s">
        <v>125</v>
      </c>
      <c r="B258" s="38" t="s">
        <v>275</v>
      </c>
      <c r="C258" s="194" t="s">
        <v>32</v>
      </c>
      <c r="D258" s="194" t="s">
        <v>274</v>
      </c>
      <c r="E258" s="300" t="s">
        <v>555</v>
      </c>
      <c r="F258" s="300"/>
      <c r="G258" s="37" t="s">
        <v>104</v>
      </c>
      <c r="H258" s="36">
        <v>1</v>
      </c>
      <c r="I258" s="35">
        <v>4.55</v>
      </c>
      <c r="J258" s="147">
        <v>4.55</v>
      </c>
    </row>
    <row r="259" spans="1:10" ht="64.95" customHeight="1">
      <c r="A259" s="146" t="s">
        <v>125</v>
      </c>
      <c r="B259" s="38" t="s">
        <v>265</v>
      </c>
      <c r="C259" s="194" t="s">
        <v>32</v>
      </c>
      <c r="D259" s="194" t="s">
        <v>264</v>
      </c>
      <c r="E259" s="300" t="s">
        <v>555</v>
      </c>
      <c r="F259" s="300"/>
      <c r="G259" s="37" t="s">
        <v>104</v>
      </c>
      <c r="H259" s="36">
        <v>1</v>
      </c>
      <c r="I259" s="35">
        <v>188.77</v>
      </c>
      <c r="J259" s="147">
        <v>188.77</v>
      </c>
    </row>
    <row r="260" spans="1:10" ht="24" customHeight="1">
      <c r="A260" s="146" t="s">
        <v>125</v>
      </c>
      <c r="B260" s="38" t="s">
        <v>188</v>
      </c>
      <c r="C260" s="194" t="s">
        <v>32</v>
      </c>
      <c r="D260" s="194" t="s">
        <v>187</v>
      </c>
      <c r="E260" s="300" t="s">
        <v>122</v>
      </c>
      <c r="F260" s="300"/>
      <c r="G260" s="37" t="s">
        <v>104</v>
      </c>
      <c r="H260" s="36">
        <v>1</v>
      </c>
      <c r="I260" s="35">
        <v>23.69</v>
      </c>
      <c r="J260" s="147">
        <v>23.69</v>
      </c>
    </row>
    <row r="261" spans="1:10" ht="64.95" customHeight="1">
      <c r="A261" s="146" t="s">
        <v>125</v>
      </c>
      <c r="B261" s="38" t="s">
        <v>271</v>
      </c>
      <c r="C261" s="194" t="s">
        <v>32</v>
      </c>
      <c r="D261" s="194" t="s">
        <v>270</v>
      </c>
      <c r="E261" s="300" t="s">
        <v>555</v>
      </c>
      <c r="F261" s="300"/>
      <c r="G261" s="37" t="s">
        <v>104</v>
      </c>
      <c r="H261" s="36">
        <v>1</v>
      </c>
      <c r="I261" s="35">
        <v>51.77</v>
      </c>
      <c r="J261" s="147">
        <v>51.77</v>
      </c>
    </row>
    <row r="262" spans="1:10">
      <c r="A262" s="150"/>
      <c r="B262" s="195"/>
      <c r="C262" s="195"/>
      <c r="D262" s="195"/>
      <c r="E262" s="195" t="s">
        <v>103</v>
      </c>
      <c r="F262" s="151">
        <v>18.25</v>
      </c>
      <c r="G262" s="195" t="s">
        <v>102</v>
      </c>
      <c r="H262" s="151">
        <v>0</v>
      </c>
      <c r="I262" s="195" t="s">
        <v>101</v>
      </c>
      <c r="J262" s="152">
        <v>18.25</v>
      </c>
    </row>
    <row r="263" spans="1:10" ht="14.4" thickBot="1">
      <c r="A263" s="150"/>
      <c r="B263" s="195"/>
      <c r="C263" s="195"/>
      <c r="D263" s="195"/>
      <c r="E263" s="195" t="s">
        <v>100</v>
      </c>
      <c r="F263" s="151">
        <v>83.15</v>
      </c>
      <c r="G263" s="195"/>
      <c r="H263" s="306" t="s">
        <v>99</v>
      </c>
      <c r="I263" s="306"/>
      <c r="J263" s="152">
        <v>392.39</v>
      </c>
    </row>
    <row r="264" spans="1:10" ht="1.05" customHeight="1" thickTop="1">
      <c r="A264" s="153"/>
      <c r="B264" s="30"/>
      <c r="C264" s="30"/>
      <c r="D264" s="30"/>
      <c r="E264" s="30"/>
      <c r="F264" s="30"/>
      <c r="G264" s="30"/>
      <c r="H264" s="30"/>
      <c r="I264" s="30"/>
      <c r="J264" s="154"/>
    </row>
    <row r="265" spans="1:10" ht="18" customHeight="1">
      <c r="A265" s="199"/>
      <c r="B265" s="197" t="s">
        <v>82</v>
      </c>
      <c r="C265" s="192" t="s">
        <v>81</v>
      </c>
      <c r="D265" s="192" t="s">
        <v>80</v>
      </c>
      <c r="E265" s="307" t="s">
        <v>129</v>
      </c>
      <c r="F265" s="307"/>
      <c r="G265" s="196" t="s">
        <v>79</v>
      </c>
      <c r="H265" s="197" t="s">
        <v>78</v>
      </c>
      <c r="I265" s="197" t="s">
        <v>77</v>
      </c>
      <c r="J265" s="198" t="s">
        <v>75</v>
      </c>
    </row>
    <row r="266" spans="1:10" ht="64.95" customHeight="1">
      <c r="A266" s="144" t="s">
        <v>128</v>
      </c>
      <c r="B266" s="28" t="s">
        <v>277</v>
      </c>
      <c r="C266" s="193" t="s">
        <v>32</v>
      </c>
      <c r="D266" s="193" t="s">
        <v>276</v>
      </c>
      <c r="E266" s="304" t="s">
        <v>555</v>
      </c>
      <c r="F266" s="304"/>
      <c r="G266" s="29" t="s">
        <v>104</v>
      </c>
      <c r="H266" s="39">
        <v>1</v>
      </c>
      <c r="I266" s="27">
        <v>29.18</v>
      </c>
      <c r="J266" s="145">
        <v>29.18</v>
      </c>
    </row>
    <row r="267" spans="1:10" ht="52.05" customHeight="1">
      <c r="A267" s="148" t="s">
        <v>108</v>
      </c>
      <c r="B267" s="34" t="s">
        <v>269</v>
      </c>
      <c r="C267" s="190" t="s">
        <v>32</v>
      </c>
      <c r="D267" s="190" t="s">
        <v>268</v>
      </c>
      <c r="E267" s="305" t="s">
        <v>556</v>
      </c>
      <c r="F267" s="305"/>
      <c r="G267" s="33" t="s">
        <v>146</v>
      </c>
      <c r="H267" s="32">
        <v>5.5099999999999998E-5</v>
      </c>
      <c r="I267" s="31">
        <v>85950</v>
      </c>
      <c r="J267" s="149">
        <v>4.7300000000000004</v>
      </c>
    </row>
    <row r="268" spans="1:10" ht="52.05" customHeight="1">
      <c r="A268" s="148" t="s">
        <v>108</v>
      </c>
      <c r="B268" s="34" t="s">
        <v>267</v>
      </c>
      <c r="C268" s="190" t="s">
        <v>32</v>
      </c>
      <c r="D268" s="190" t="s">
        <v>266</v>
      </c>
      <c r="E268" s="305" t="s">
        <v>556</v>
      </c>
      <c r="F268" s="305"/>
      <c r="G268" s="33" t="s">
        <v>146</v>
      </c>
      <c r="H268" s="32">
        <v>3.43E-5</v>
      </c>
      <c r="I268" s="31">
        <v>713097.82</v>
      </c>
      <c r="J268" s="149">
        <v>24.45</v>
      </c>
    </row>
    <row r="269" spans="1:10">
      <c r="A269" s="150"/>
      <c r="B269" s="195"/>
      <c r="C269" s="195"/>
      <c r="D269" s="195"/>
      <c r="E269" s="195" t="s">
        <v>103</v>
      </c>
      <c r="F269" s="151">
        <v>0</v>
      </c>
      <c r="G269" s="195" t="s">
        <v>102</v>
      </c>
      <c r="H269" s="151">
        <v>0</v>
      </c>
      <c r="I269" s="195" t="s">
        <v>101</v>
      </c>
      <c r="J269" s="152">
        <v>0</v>
      </c>
    </row>
    <row r="270" spans="1:10" ht="14.4" thickBot="1">
      <c r="A270" s="150"/>
      <c r="B270" s="195"/>
      <c r="C270" s="195"/>
      <c r="D270" s="195"/>
      <c r="E270" s="195" t="s">
        <v>100</v>
      </c>
      <c r="F270" s="151">
        <v>7.84</v>
      </c>
      <c r="G270" s="195"/>
      <c r="H270" s="306" t="s">
        <v>99</v>
      </c>
      <c r="I270" s="306"/>
      <c r="J270" s="152">
        <v>37.020000000000003</v>
      </c>
    </row>
    <row r="271" spans="1:10" ht="1.05" customHeight="1" thickTop="1">
      <c r="A271" s="153"/>
      <c r="B271" s="30"/>
      <c r="C271" s="30"/>
      <c r="D271" s="30"/>
      <c r="E271" s="30"/>
      <c r="F271" s="30"/>
      <c r="G271" s="30"/>
      <c r="H271" s="30"/>
      <c r="I271" s="30"/>
      <c r="J271" s="154"/>
    </row>
    <row r="272" spans="1:10" ht="18" customHeight="1">
      <c r="A272" s="199"/>
      <c r="B272" s="197" t="s">
        <v>82</v>
      </c>
      <c r="C272" s="192" t="s">
        <v>81</v>
      </c>
      <c r="D272" s="192" t="s">
        <v>80</v>
      </c>
      <c r="E272" s="307" t="s">
        <v>129</v>
      </c>
      <c r="F272" s="307"/>
      <c r="G272" s="196" t="s">
        <v>79</v>
      </c>
      <c r="H272" s="197" t="s">
        <v>78</v>
      </c>
      <c r="I272" s="197" t="s">
        <v>77</v>
      </c>
      <c r="J272" s="198" t="s">
        <v>75</v>
      </c>
    </row>
    <row r="273" spans="1:10" ht="64.95" customHeight="1">
      <c r="A273" s="144" t="s">
        <v>128</v>
      </c>
      <c r="B273" s="28" t="s">
        <v>275</v>
      </c>
      <c r="C273" s="193" t="s">
        <v>32</v>
      </c>
      <c r="D273" s="193" t="s">
        <v>274</v>
      </c>
      <c r="E273" s="304" t="s">
        <v>555</v>
      </c>
      <c r="F273" s="304"/>
      <c r="G273" s="29" t="s">
        <v>104</v>
      </c>
      <c r="H273" s="39">
        <v>1</v>
      </c>
      <c r="I273" s="27">
        <v>4.55</v>
      </c>
      <c r="J273" s="145">
        <v>4.55</v>
      </c>
    </row>
    <row r="274" spans="1:10" ht="52.05" customHeight="1">
      <c r="A274" s="148" t="s">
        <v>108</v>
      </c>
      <c r="B274" s="34" t="s">
        <v>267</v>
      </c>
      <c r="C274" s="190" t="s">
        <v>32</v>
      </c>
      <c r="D274" s="190" t="s">
        <v>266</v>
      </c>
      <c r="E274" s="305" t="s">
        <v>556</v>
      </c>
      <c r="F274" s="305"/>
      <c r="G274" s="33" t="s">
        <v>146</v>
      </c>
      <c r="H274" s="32">
        <v>5.6999999999999996E-6</v>
      </c>
      <c r="I274" s="31">
        <v>713097.82</v>
      </c>
      <c r="J274" s="149">
        <v>4.0599999999999996</v>
      </c>
    </row>
    <row r="275" spans="1:10" ht="52.05" customHeight="1">
      <c r="A275" s="148" t="s">
        <v>108</v>
      </c>
      <c r="B275" s="34" t="s">
        <v>269</v>
      </c>
      <c r="C275" s="190" t="s">
        <v>32</v>
      </c>
      <c r="D275" s="190" t="s">
        <v>268</v>
      </c>
      <c r="E275" s="305" t="s">
        <v>556</v>
      </c>
      <c r="F275" s="305"/>
      <c r="G275" s="33" t="s">
        <v>146</v>
      </c>
      <c r="H275" s="32">
        <v>5.8000000000000004E-6</v>
      </c>
      <c r="I275" s="31">
        <v>85950</v>
      </c>
      <c r="J275" s="149">
        <v>0.49</v>
      </c>
    </row>
    <row r="276" spans="1:10">
      <c r="A276" s="150"/>
      <c r="B276" s="195"/>
      <c r="C276" s="195"/>
      <c r="D276" s="195"/>
      <c r="E276" s="195" t="s">
        <v>103</v>
      </c>
      <c r="F276" s="151">
        <v>0</v>
      </c>
      <c r="G276" s="195" t="s">
        <v>102</v>
      </c>
      <c r="H276" s="151">
        <v>0</v>
      </c>
      <c r="I276" s="195" t="s">
        <v>101</v>
      </c>
      <c r="J276" s="152">
        <v>0</v>
      </c>
    </row>
    <row r="277" spans="1:10" ht="14.4" thickBot="1">
      <c r="A277" s="150"/>
      <c r="B277" s="195"/>
      <c r="C277" s="195"/>
      <c r="D277" s="195"/>
      <c r="E277" s="195" t="s">
        <v>100</v>
      </c>
      <c r="F277" s="151">
        <v>1.22</v>
      </c>
      <c r="G277" s="195"/>
      <c r="H277" s="306" t="s">
        <v>99</v>
      </c>
      <c r="I277" s="306"/>
      <c r="J277" s="152">
        <v>5.77</v>
      </c>
    </row>
    <row r="278" spans="1:10" ht="1.05" customHeight="1" thickTop="1">
      <c r="A278" s="153"/>
      <c r="B278" s="30"/>
      <c r="C278" s="30"/>
      <c r="D278" s="30"/>
      <c r="E278" s="30"/>
      <c r="F278" s="30"/>
      <c r="G278" s="30"/>
      <c r="H278" s="30"/>
      <c r="I278" s="30"/>
      <c r="J278" s="154"/>
    </row>
    <row r="279" spans="1:10" ht="18" customHeight="1">
      <c r="A279" s="199"/>
      <c r="B279" s="197" t="s">
        <v>82</v>
      </c>
      <c r="C279" s="192" t="s">
        <v>81</v>
      </c>
      <c r="D279" s="192" t="s">
        <v>80</v>
      </c>
      <c r="E279" s="307" t="s">
        <v>129</v>
      </c>
      <c r="F279" s="307"/>
      <c r="G279" s="196" t="s">
        <v>79</v>
      </c>
      <c r="H279" s="197" t="s">
        <v>78</v>
      </c>
      <c r="I279" s="197" t="s">
        <v>77</v>
      </c>
      <c r="J279" s="198" t="s">
        <v>75</v>
      </c>
    </row>
    <row r="280" spans="1:10" ht="64.95" customHeight="1">
      <c r="A280" s="144" t="s">
        <v>128</v>
      </c>
      <c r="B280" s="28" t="s">
        <v>273</v>
      </c>
      <c r="C280" s="193" t="s">
        <v>32</v>
      </c>
      <c r="D280" s="193" t="s">
        <v>272</v>
      </c>
      <c r="E280" s="304" t="s">
        <v>555</v>
      </c>
      <c r="F280" s="304"/>
      <c r="G280" s="29" t="s">
        <v>104</v>
      </c>
      <c r="H280" s="39">
        <v>1</v>
      </c>
      <c r="I280" s="27">
        <v>11.28</v>
      </c>
      <c r="J280" s="145">
        <v>11.28</v>
      </c>
    </row>
    <row r="281" spans="1:10" ht="52.05" customHeight="1">
      <c r="A281" s="148" t="s">
        <v>108</v>
      </c>
      <c r="B281" s="34" t="s">
        <v>269</v>
      </c>
      <c r="C281" s="190" t="s">
        <v>32</v>
      </c>
      <c r="D281" s="190" t="s">
        <v>268</v>
      </c>
      <c r="E281" s="305" t="s">
        <v>556</v>
      </c>
      <c r="F281" s="305"/>
      <c r="G281" s="33" t="s">
        <v>146</v>
      </c>
      <c r="H281" s="32">
        <v>1.4399999999999999E-5</v>
      </c>
      <c r="I281" s="31">
        <v>85950</v>
      </c>
      <c r="J281" s="149">
        <v>1.23</v>
      </c>
    </row>
    <row r="282" spans="1:10" ht="52.05" customHeight="1">
      <c r="A282" s="148" t="s">
        <v>108</v>
      </c>
      <c r="B282" s="34" t="s">
        <v>267</v>
      </c>
      <c r="C282" s="190" t="s">
        <v>32</v>
      </c>
      <c r="D282" s="190" t="s">
        <v>266</v>
      </c>
      <c r="E282" s="305" t="s">
        <v>556</v>
      </c>
      <c r="F282" s="305"/>
      <c r="G282" s="33" t="s">
        <v>146</v>
      </c>
      <c r="H282" s="32">
        <v>1.4100000000000001E-5</v>
      </c>
      <c r="I282" s="31">
        <v>713097.82</v>
      </c>
      <c r="J282" s="149">
        <v>10.050000000000001</v>
      </c>
    </row>
    <row r="283" spans="1:10">
      <c r="A283" s="150"/>
      <c r="B283" s="195"/>
      <c r="C283" s="195"/>
      <c r="D283" s="195"/>
      <c r="E283" s="195" t="s">
        <v>103</v>
      </c>
      <c r="F283" s="151">
        <v>0</v>
      </c>
      <c r="G283" s="195" t="s">
        <v>102</v>
      </c>
      <c r="H283" s="151">
        <v>0</v>
      </c>
      <c r="I283" s="195" t="s">
        <v>101</v>
      </c>
      <c r="J283" s="152">
        <v>0</v>
      </c>
    </row>
    <row r="284" spans="1:10" ht="14.4" thickBot="1">
      <c r="A284" s="150"/>
      <c r="B284" s="195"/>
      <c r="C284" s="195"/>
      <c r="D284" s="195"/>
      <c r="E284" s="195" t="s">
        <v>100</v>
      </c>
      <c r="F284" s="151">
        <v>3.03</v>
      </c>
      <c r="G284" s="195"/>
      <c r="H284" s="306" t="s">
        <v>99</v>
      </c>
      <c r="I284" s="306"/>
      <c r="J284" s="152">
        <v>14.31</v>
      </c>
    </row>
    <row r="285" spans="1:10" ht="1.05" customHeight="1" thickTop="1">
      <c r="A285" s="153"/>
      <c r="B285" s="30"/>
      <c r="C285" s="30"/>
      <c r="D285" s="30"/>
      <c r="E285" s="30"/>
      <c r="F285" s="30"/>
      <c r="G285" s="30"/>
      <c r="H285" s="30"/>
      <c r="I285" s="30"/>
      <c r="J285" s="154"/>
    </row>
    <row r="286" spans="1:10" ht="18" customHeight="1">
      <c r="A286" s="199"/>
      <c r="B286" s="197" t="s">
        <v>82</v>
      </c>
      <c r="C286" s="192" t="s">
        <v>81</v>
      </c>
      <c r="D286" s="192" t="s">
        <v>80</v>
      </c>
      <c r="E286" s="307" t="s">
        <v>129</v>
      </c>
      <c r="F286" s="307"/>
      <c r="G286" s="196" t="s">
        <v>79</v>
      </c>
      <c r="H286" s="197" t="s">
        <v>78</v>
      </c>
      <c r="I286" s="197" t="s">
        <v>77</v>
      </c>
      <c r="J286" s="198" t="s">
        <v>75</v>
      </c>
    </row>
    <row r="287" spans="1:10" ht="64.95" customHeight="1">
      <c r="A287" s="144" t="s">
        <v>128</v>
      </c>
      <c r="B287" s="28" t="s">
        <v>271</v>
      </c>
      <c r="C287" s="193" t="s">
        <v>32</v>
      </c>
      <c r="D287" s="193" t="s">
        <v>270</v>
      </c>
      <c r="E287" s="304" t="s">
        <v>555</v>
      </c>
      <c r="F287" s="304"/>
      <c r="G287" s="29" t="s">
        <v>104</v>
      </c>
      <c r="H287" s="39">
        <v>1</v>
      </c>
      <c r="I287" s="27">
        <v>51.77</v>
      </c>
      <c r="J287" s="145">
        <v>51.77</v>
      </c>
    </row>
    <row r="288" spans="1:10" ht="52.05" customHeight="1">
      <c r="A288" s="148" t="s">
        <v>108</v>
      </c>
      <c r="B288" s="34" t="s">
        <v>269</v>
      </c>
      <c r="C288" s="190" t="s">
        <v>32</v>
      </c>
      <c r="D288" s="190" t="s">
        <v>268</v>
      </c>
      <c r="E288" s="305" t="s">
        <v>556</v>
      </c>
      <c r="F288" s="305"/>
      <c r="G288" s="33" t="s">
        <v>146</v>
      </c>
      <c r="H288" s="32">
        <v>6.8899999999999994E-5</v>
      </c>
      <c r="I288" s="31">
        <v>85950</v>
      </c>
      <c r="J288" s="149">
        <v>5.92</v>
      </c>
    </row>
    <row r="289" spans="1:10" ht="52.05" customHeight="1">
      <c r="A289" s="148" t="s">
        <v>108</v>
      </c>
      <c r="B289" s="34" t="s">
        <v>267</v>
      </c>
      <c r="C289" s="190" t="s">
        <v>32</v>
      </c>
      <c r="D289" s="190" t="s">
        <v>266</v>
      </c>
      <c r="E289" s="305" t="s">
        <v>556</v>
      </c>
      <c r="F289" s="305"/>
      <c r="G289" s="33" t="s">
        <v>146</v>
      </c>
      <c r="H289" s="32">
        <v>6.4300000000000004E-5</v>
      </c>
      <c r="I289" s="31">
        <v>713097.82</v>
      </c>
      <c r="J289" s="149">
        <v>45.85</v>
      </c>
    </row>
    <row r="290" spans="1:10">
      <c r="A290" s="150"/>
      <c r="B290" s="195"/>
      <c r="C290" s="195"/>
      <c r="D290" s="195"/>
      <c r="E290" s="195" t="s">
        <v>103</v>
      </c>
      <c r="F290" s="151">
        <v>0</v>
      </c>
      <c r="G290" s="195" t="s">
        <v>102</v>
      </c>
      <c r="H290" s="151">
        <v>0</v>
      </c>
      <c r="I290" s="195" t="s">
        <v>101</v>
      </c>
      <c r="J290" s="152">
        <v>0</v>
      </c>
    </row>
    <row r="291" spans="1:10" ht="14.4" thickBot="1">
      <c r="A291" s="150"/>
      <c r="B291" s="195"/>
      <c r="C291" s="195"/>
      <c r="D291" s="195"/>
      <c r="E291" s="195" t="s">
        <v>100</v>
      </c>
      <c r="F291" s="151">
        <v>13.92</v>
      </c>
      <c r="G291" s="195"/>
      <c r="H291" s="306" t="s">
        <v>99</v>
      </c>
      <c r="I291" s="306"/>
      <c r="J291" s="152">
        <v>65.69</v>
      </c>
    </row>
    <row r="292" spans="1:10" ht="1.05" customHeight="1" thickTop="1">
      <c r="A292" s="153"/>
      <c r="B292" s="30"/>
      <c r="C292" s="30"/>
      <c r="D292" s="30"/>
      <c r="E292" s="30"/>
      <c r="F292" s="30"/>
      <c r="G292" s="30"/>
      <c r="H292" s="30"/>
      <c r="I292" s="30"/>
      <c r="J292" s="154"/>
    </row>
    <row r="293" spans="1:10" ht="18" customHeight="1">
      <c r="A293" s="199"/>
      <c r="B293" s="197" t="s">
        <v>82</v>
      </c>
      <c r="C293" s="192" t="s">
        <v>81</v>
      </c>
      <c r="D293" s="192" t="s">
        <v>80</v>
      </c>
      <c r="E293" s="307" t="s">
        <v>129</v>
      </c>
      <c r="F293" s="307"/>
      <c r="G293" s="196" t="s">
        <v>79</v>
      </c>
      <c r="H293" s="197" t="s">
        <v>78</v>
      </c>
      <c r="I293" s="197" t="s">
        <v>77</v>
      </c>
      <c r="J293" s="198" t="s">
        <v>75</v>
      </c>
    </row>
    <row r="294" spans="1:10" ht="64.95" customHeight="1">
      <c r="A294" s="144" t="s">
        <v>128</v>
      </c>
      <c r="B294" s="28" t="s">
        <v>265</v>
      </c>
      <c r="C294" s="193" t="s">
        <v>32</v>
      </c>
      <c r="D294" s="193" t="s">
        <v>264</v>
      </c>
      <c r="E294" s="304" t="s">
        <v>555</v>
      </c>
      <c r="F294" s="304"/>
      <c r="G294" s="29" t="s">
        <v>104</v>
      </c>
      <c r="H294" s="39">
        <v>1</v>
      </c>
      <c r="I294" s="27">
        <v>188.77</v>
      </c>
      <c r="J294" s="145">
        <v>188.77</v>
      </c>
    </row>
    <row r="295" spans="1:10" ht="25.95" customHeight="1">
      <c r="A295" s="148" t="s">
        <v>108</v>
      </c>
      <c r="B295" s="34" t="s">
        <v>190</v>
      </c>
      <c r="C295" s="190" t="s">
        <v>32</v>
      </c>
      <c r="D295" s="190" t="s">
        <v>189</v>
      </c>
      <c r="E295" s="305" t="s">
        <v>105</v>
      </c>
      <c r="F295" s="305"/>
      <c r="G295" s="33" t="s">
        <v>141</v>
      </c>
      <c r="H295" s="32">
        <v>32.159999999999997</v>
      </c>
      <c r="I295" s="31">
        <v>5.87</v>
      </c>
      <c r="J295" s="149">
        <v>188.77</v>
      </c>
    </row>
    <row r="296" spans="1:10">
      <c r="A296" s="150"/>
      <c r="B296" s="195"/>
      <c r="C296" s="195"/>
      <c r="D296" s="195"/>
      <c r="E296" s="195" t="s">
        <v>103</v>
      </c>
      <c r="F296" s="151">
        <v>0</v>
      </c>
      <c r="G296" s="195" t="s">
        <v>102</v>
      </c>
      <c r="H296" s="151">
        <v>0</v>
      </c>
      <c r="I296" s="195" t="s">
        <v>101</v>
      </c>
      <c r="J296" s="152">
        <v>0</v>
      </c>
    </row>
    <row r="297" spans="1:10" ht="14.4" thickBot="1">
      <c r="A297" s="150"/>
      <c r="B297" s="195"/>
      <c r="C297" s="195"/>
      <c r="D297" s="195"/>
      <c r="E297" s="195" t="s">
        <v>100</v>
      </c>
      <c r="F297" s="151">
        <v>50.76</v>
      </c>
      <c r="G297" s="195"/>
      <c r="H297" s="306" t="s">
        <v>99</v>
      </c>
      <c r="I297" s="306"/>
      <c r="J297" s="152">
        <v>239.53</v>
      </c>
    </row>
    <row r="298" spans="1:10" ht="1.05" customHeight="1" thickTop="1">
      <c r="A298" s="153"/>
      <c r="B298" s="30"/>
      <c r="C298" s="30"/>
      <c r="D298" s="30"/>
      <c r="E298" s="30"/>
      <c r="F298" s="30"/>
      <c r="G298" s="30"/>
      <c r="H298" s="30"/>
      <c r="I298" s="30"/>
      <c r="J298" s="154"/>
    </row>
    <row r="299" spans="1:10" ht="18" customHeight="1">
      <c r="A299" s="199"/>
      <c r="B299" s="197" t="s">
        <v>82</v>
      </c>
      <c r="C299" s="192" t="s">
        <v>81</v>
      </c>
      <c r="D299" s="192" t="s">
        <v>80</v>
      </c>
      <c r="E299" s="307" t="s">
        <v>129</v>
      </c>
      <c r="F299" s="307"/>
      <c r="G299" s="196" t="s">
        <v>79</v>
      </c>
      <c r="H299" s="197" t="s">
        <v>78</v>
      </c>
      <c r="I299" s="197" t="s">
        <v>77</v>
      </c>
      <c r="J299" s="198" t="s">
        <v>75</v>
      </c>
    </row>
    <row r="300" spans="1:10" ht="24" customHeight="1">
      <c r="A300" s="144" t="s">
        <v>128</v>
      </c>
      <c r="B300" s="28" t="s">
        <v>263</v>
      </c>
      <c r="C300" s="193" t="s">
        <v>32</v>
      </c>
      <c r="D300" s="193" t="s">
        <v>262</v>
      </c>
      <c r="E300" s="304" t="s">
        <v>122</v>
      </c>
      <c r="F300" s="304"/>
      <c r="G300" s="29" t="s">
        <v>104</v>
      </c>
      <c r="H300" s="39">
        <v>1</v>
      </c>
      <c r="I300" s="27">
        <v>24.77</v>
      </c>
      <c r="J300" s="145">
        <v>24.77</v>
      </c>
    </row>
    <row r="301" spans="1:10" ht="25.95" customHeight="1">
      <c r="A301" s="146" t="s">
        <v>125</v>
      </c>
      <c r="B301" s="38" t="s">
        <v>240</v>
      </c>
      <c r="C301" s="194" t="s">
        <v>32</v>
      </c>
      <c r="D301" s="194" t="s">
        <v>239</v>
      </c>
      <c r="E301" s="300" t="s">
        <v>122</v>
      </c>
      <c r="F301" s="300"/>
      <c r="G301" s="37" t="s">
        <v>104</v>
      </c>
      <c r="H301" s="36">
        <v>1</v>
      </c>
      <c r="I301" s="35">
        <v>0.2</v>
      </c>
      <c r="J301" s="147">
        <v>0.2</v>
      </c>
    </row>
    <row r="302" spans="1:10" ht="25.95" customHeight="1">
      <c r="A302" s="148" t="s">
        <v>108</v>
      </c>
      <c r="B302" s="34" t="s">
        <v>114</v>
      </c>
      <c r="C302" s="190" t="s">
        <v>32</v>
      </c>
      <c r="D302" s="190" t="s">
        <v>113</v>
      </c>
      <c r="E302" s="305" t="s">
        <v>105</v>
      </c>
      <c r="F302" s="305"/>
      <c r="G302" s="33" t="s">
        <v>104</v>
      </c>
      <c r="H302" s="32">
        <v>1</v>
      </c>
      <c r="I302" s="31">
        <v>0.56999999999999995</v>
      </c>
      <c r="J302" s="149">
        <v>0.56999999999999995</v>
      </c>
    </row>
    <row r="303" spans="1:10" ht="24" customHeight="1">
      <c r="A303" s="148" t="s">
        <v>108</v>
      </c>
      <c r="B303" s="34" t="s">
        <v>238</v>
      </c>
      <c r="C303" s="190" t="s">
        <v>32</v>
      </c>
      <c r="D303" s="190" t="s">
        <v>237</v>
      </c>
      <c r="E303" s="305" t="s">
        <v>119</v>
      </c>
      <c r="F303" s="305"/>
      <c r="G303" s="33" t="s">
        <v>104</v>
      </c>
      <c r="H303" s="32">
        <v>1</v>
      </c>
      <c r="I303" s="31">
        <v>18.16</v>
      </c>
      <c r="J303" s="149">
        <v>18.16</v>
      </c>
    </row>
    <row r="304" spans="1:10" ht="25.95" customHeight="1">
      <c r="A304" s="148" t="s">
        <v>108</v>
      </c>
      <c r="B304" s="34" t="s">
        <v>259</v>
      </c>
      <c r="C304" s="190" t="s">
        <v>32</v>
      </c>
      <c r="D304" s="190" t="s">
        <v>258</v>
      </c>
      <c r="E304" s="305" t="s">
        <v>105</v>
      </c>
      <c r="F304" s="305"/>
      <c r="G304" s="33" t="s">
        <v>104</v>
      </c>
      <c r="H304" s="32">
        <v>1</v>
      </c>
      <c r="I304" s="31">
        <v>0.44</v>
      </c>
      <c r="J304" s="149">
        <v>0.44</v>
      </c>
    </row>
    <row r="305" spans="1:10" ht="25.95" customHeight="1">
      <c r="A305" s="148" t="s">
        <v>108</v>
      </c>
      <c r="B305" s="34" t="s">
        <v>261</v>
      </c>
      <c r="C305" s="190" t="s">
        <v>32</v>
      </c>
      <c r="D305" s="190" t="s">
        <v>260</v>
      </c>
      <c r="E305" s="305" t="s">
        <v>105</v>
      </c>
      <c r="F305" s="305"/>
      <c r="G305" s="33" t="s">
        <v>104</v>
      </c>
      <c r="H305" s="32">
        <v>1</v>
      </c>
      <c r="I305" s="31">
        <v>1.43</v>
      </c>
      <c r="J305" s="149">
        <v>1.43</v>
      </c>
    </row>
    <row r="306" spans="1:10" ht="25.95" customHeight="1">
      <c r="A306" s="148" t="s">
        <v>108</v>
      </c>
      <c r="B306" s="34" t="s">
        <v>110</v>
      </c>
      <c r="C306" s="190" t="s">
        <v>32</v>
      </c>
      <c r="D306" s="190" t="s">
        <v>109</v>
      </c>
      <c r="E306" s="305" t="s">
        <v>105</v>
      </c>
      <c r="F306" s="305"/>
      <c r="G306" s="33" t="s">
        <v>104</v>
      </c>
      <c r="H306" s="32">
        <v>1</v>
      </c>
      <c r="I306" s="31">
        <v>1.43</v>
      </c>
      <c r="J306" s="149">
        <v>1.43</v>
      </c>
    </row>
    <row r="307" spans="1:10" ht="25.95" customHeight="1">
      <c r="A307" s="148" t="s">
        <v>108</v>
      </c>
      <c r="B307" s="34" t="s">
        <v>107</v>
      </c>
      <c r="C307" s="190" t="s">
        <v>32</v>
      </c>
      <c r="D307" s="190" t="s">
        <v>106</v>
      </c>
      <c r="E307" s="305" t="s">
        <v>105</v>
      </c>
      <c r="F307" s="305"/>
      <c r="G307" s="33" t="s">
        <v>104</v>
      </c>
      <c r="H307" s="32">
        <v>1</v>
      </c>
      <c r="I307" s="31">
        <v>0.08</v>
      </c>
      <c r="J307" s="149">
        <v>0.08</v>
      </c>
    </row>
    <row r="308" spans="1:10" ht="25.95" customHeight="1">
      <c r="A308" s="148" t="s">
        <v>108</v>
      </c>
      <c r="B308" s="34" t="s">
        <v>116</v>
      </c>
      <c r="C308" s="190" t="s">
        <v>32</v>
      </c>
      <c r="D308" s="190" t="s">
        <v>115</v>
      </c>
      <c r="E308" s="305" t="s">
        <v>105</v>
      </c>
      <c r="F308" s="305"/>
      <c r="G308" s="33" t="s">
        <v>104</v>
      </c>
      <c r="H308" s="32">
        <v>1</v>
      </c>
      <c r="I308" s="31">
        <v>2.46</v>
      </c>
      <c r="J308" s="149">
        <v>2.46</v>
      </c>
    </row>
    <row r="309" spans="1:10">
      <c r="A309" s="150"/>
      <c r="B309" s="195"/>
      <c r="C309" s="195"/>
      <c r="D309" s="195"/>
      <c r="E309" s="195" t="s">
        <v>103</v>
      </c>
      <c r="F309" s="151">
        <v>18.36</v>
      </c>
      <c r="G309" s="195" t="s">
        <v>102</v>
      </c>
      <c r="H309" s="151">
        <v>0</v>
      </c>
      <c r="I309" s="195" t="s">
        <v>101</v>
      </c>
      <c r="J309" s="152">
        <v>18.36</v>
      </c>
    </row>
    <row r="310" spans="1:10" ht="14.4" thickBot="1">
      <c r="A310" s="150"/>
      <c r="B310" s="195"/>
      <c r="C310" s="195"/>
      <c r="D310" s="195"/>
      <c r="E310" s="195" t="s">
        <v>100</v>
      </c>
      <c r="F310" s="151">
        <v>6.66</v>
      </c>
      <c r="G310" s="195"/>
      <c r="H310" s="306" t="s">
        <v>99</v>
      </c>
      <c r="I310" s="306"/>
      <c r="J310" s="152">
        <v>31.43</v>
      </c>
    </row>
    <row r="311" spans="1:10" ht="1.05" customHeight="1" thickTop="1">
      <c r="A311" s="153"/>
      <c r="B311" s="30"/>
      <c r="C311" s="30"/>
      <c r="D311" s="30"/>
      <c r="E311" s="30"/>
      <c r="F311" s="30"/>
      <c r="G311" s="30"/>
      <c r="H311" s="30"/>
      <c r="I311" s="30"/>
      <c r="J311" s="154"/>
    </row>
    <row r="312" spans="1:10" ht="18" customHeight="1">
      <c r="A312" s="199"/>
      <c r="B312" s="197" t="s">
        <v>82</v>
      </c>
      <c r="C312" s="192" t="s">
        <v>81</v>
      </c>
      <c r="D312" s="192" t="s">
        <v>80</v>
      </c>
      <c r="E312" s="307" t="s">
        <v>129</v>
      </c>
      <c r="F312" s="307"/>
      <c r="G312" s="196" t="s">
        <v>79</v>
      </c>
      <c r="H312" s="197" t="s">
        <v>78</v>
      </c>
      <c r="I312" s="197" t="s">
        <v>77</v>
      </c>
      <c r="J312" s="198" t="s">
        <v>75</v>
      </c>
    </row>
    <row r="313" spans="1:10" ht="39" customHeight="1">
      <c r="A313" s="144" t="s">
        <v>128</v>
      </c>
      <c r="B313" s="28" t="s">
        <v>257</v>
      </c>
      <c r="C313" s="193" t="s">
        <v>32</v>
      </c>
      <c r="D313" s="193" t="s">
        <v>256</v>
      </c>
      <c r="E313" s="304" t="s">
        <v>557</v>
      </c>
      <c r="F313" s="304"/>
      <c r="G313" s="29" t="s">
        <v>25</v>
      </c>
      <c r="H313" s="39">
        <v>1</v>
      </c>
      <c r="I313" s="27">
        <v>573.59</v>
      </c>
      <c r="J313" s="145">
        <v>573.59</v>
      </c>
    </row>
    <row r="314" spans="1:10" ht="24" customHeight="1">
      <c r="A314" s="146" t="s">
        <v>125</v>
      </c>
      <c r="B314" s="38" t="s">
        <v>127</v>
      </c>
      <c r="C314" s="194" t="s">
        <v>32</v>
      </c>
      <c r="D314" s="194" t="s">
        <v>126</v>
      </c>
      <c r="E314" s="300" t="s">
        <v>122</v>
      </c>
      <c r="F314" s="300"/>
      <c r="G314" s="37" t="s">
        <v>104</v>
      </c>
      <c r="H314" s="36">
        <v>2.0266999999999999</v>
      </c>
      <c r="I314" s="35">
        <v>20.100000000000001</v>
      </c>
      <c r="J314" s="147">
        <v>40.729999999999997</v>
      </c>
    </row>
    <row r="315" spans="1:10" ht="52.05" customHeight="1">
      <c r="A315" s="146" t="s">
        <v>125</v>
      </c>
      <c r="B315" s="38" t="s">
        <v>253</v>
      </c>
      <c r="C315" s="194" t="s">
        <v>32</v>
      </c>
      <c r="D315" s="194" t="s">
        <v>252</v>
      </c>
      <c r="E315" s="300" t="s">
        <v>553</v>
      </c>
      <c r="F315" s="300"/>
      <c r="G315" s="37" t="s">
        <v>130</v>
      </c>
      <c r="H315" s="36">
        <v>0.65990000000000004</v>
      </c>
      <c r="I315" s="35">
        <v>6.63</v>
      </c>
      <c r="J315" s="147">
        <v>4.37</v>
      </c>
    </row>
    <row r="316" spans="1:10" ht="25.95" customHeight="1">
      <c r="A316" s="146" t="s">
        <v>125</v>
      </c>
      <c r="B316" s="38" t="s">
        <v>182</v>
      </c>
      <c r="C316" s="194" t="s">
        <v>32</v>
      </c>
      <c r="D316" s="194" t="s">
        <v>181</v>
      </c>
      <c r="E316" s="300" t="s">
        <v>122</v>
      </c>
      <c r="F316" s="300"/>
      <c r="G316" s="37" t="s">
        <v>104</v>
      </c>
      <c r="H316" s="36">
        <v>1.2822</v>
      </c>
      <c r="I316" s="35">
        <v>24.78</v>
      </c>
      <c r="J316" s="147">
        <v>31.77</v>
      </c>
    </row>
    <row r="317" spans="1:10" ht="52.05" customHeight="1">
      <c r="A317" s="146" t="s">
        <v>125</v>
      </c>
      <c r="B317" s="38" t="s">
        <v>255</v>
      </c>
      <c r="C317" s="194" t="s">
        <v>32</v>
      </c>
      <c r="D317" s="194" t="s">
        <v>254</v>
      </c>
      <c r="E317" s="300" t="s">
        <v>553</v>
      </c>
      <c r="F317" s="300"/>
      <c r="G317" s="37" t="s">
        <v>135</v>
      </c>
      <c r="H317" s="36">
        <v>0.62229999999999996</v>
      </c>
      <c r="I317" s="35">
        <v>2.0499999999999998</v>
      </c>
      <c r="J317" s="147">
        <v>1.27</v>
      </c>
    </row>
    <row r="318" spans="1:10" ht="25.95" customHeight="1">
      <c r="A318" s="148" t="s">
        <v>108</v>
      </c>
      <c r="B318" s="34" t="s">
        <v>246</v>
      </c>
      <c r="C318" s="190" t="s">
        <v>32</v>
      </c>
      <c r="D318" s="190" t="s">
        <v>245</v>
      </c>
      <c r="E318" s="305" t="s">
        <v>105</v>
      </c>
      <c r="F318" s="305"/>
      <c r="G318" s="33" t="s">
        <v>25</v>
      </c>
      <c r="H318" s="32">
        <v>0.58130000000000004</v>
      </c>
      <c r="I318" s="31">
        <v>248.89</v>
      </c>
      <c r="J318" s="149">
        <v>144.66999999999999</v>
      </c>
    </row>
    <row r="319" spans="1:10" ht="24" customHeight="1">
      <c r="A319" s="148" t="s">
        <v>108</v>
      </c>
      <c r="B319" s="34" t="s">
        <v>251</v>
      </c>
      <c r="C319" s="190" t="s">
        <v>32</v>
      </c>
      <c r="D319" s="190" t="s">
        <v>250</v>
      </c>
      <c r="E319" s="305" t="s">
        <v>105</v>
      </c>
      <c r="F319" s="305"/>
      <c r="G319" s="33" t="s">
        <v>249</v>
      </c>
      <c r="H319" s="32">
        <v>274.06349999999998</v>
      </c>
      <c r="I319" s="31">
        <v>1</v>
      </c>
      <c r="J319" s="149">
        <v>274.06</v>
      </c>
    </row>
    <row r="320" spans="1:10" ht="25.95" customHeight="1">
      <c r="A320" s="148" t="s">
        <v>108</v>
      </c>
      <c r="B320" s="34" t="s">
        <v>248</v>
      </c>
      <c r="C320" s="190" t="s">
        <v>32</v>
      </c>
      <c r="D320" s="190" t="s">
        <v>247</v>
      </c>
      <c r="E320" s="305" t="s">
        <v>105</v>
      </c>
      <c r="F320" s="305"/>
      <c r="G320" s="33" t="s">
        <v>25</v>
      </c>
      <c r="H320" s="32">
        <v>0.80759999999999998</v>
      </c>
      <c r="I320" s="31">
        <v>95</v>
      </c>
      <c r="J320" s="149">
        <v>76.72</v>
      </c>
    </row>
    <row r="321" spans="1:10">
      <c r="A321" s="150"/>
      <c r="B321" s="195"/>
      <c r="C321" s="195"/>
      <c r="D321" s="195"/>
      <c r="E321" s="195" t="s">
        <v>103</v>
      </c>
      <c r="F321" s="151">
        <v>52.27</v>
      </c>
      <c r="G321" s="195" t="s">
        <v>102</v>
      </c>
      <c r="H321" s="151">
        <v>0</v>
      </c>
      <c r="I321" s="195" t="s">
        <v>101</v>
      </c>
      <c r="J321" s="152">
        <v>52.27</v>
      </c>
    </row>
    <row r="322" spans="1:10" ht="14.4" thickBot="1">
      <c r="A322" s="150"/>
      <c r="B322" s="195"/>
      <c r="C322" s="195"/>
      <c r="D322" s="195"/>
      <c r="E322" s="195" t="s">
        <v>100</v>
      </c>
      <c r="F322" s="151">
        <v>154.22999999999999</v>
      </c>
      <c r="G322" s="195"/>
      <c r="H322" s="306" t="s">
        <v>99</v>
      </c>
      <c r="I322" s="306"/>
      <c r="J322" s="152">
        <v>727.82</v>
      </c>
    </row>
    <row r="323" spans="1:10" ht="1.05" customHeight="1" thickTop="1">
      <c r="A323" s="153"/>
      <c r="B323" s="30"/>
      <c r="C323" s="30"/>
      <c r="D323" s="30"/>
      <c r="E323" s="30"/>
      <c r="F323" s="30"/>
      <c r="G323" s="30"/>
      <c r="H323" s="30"/>
      <c r="I323" s="30"/>
      <c r="J323" s="154"/>
    </row>
    <row r="324" spans="1:10" ht="18" customHeight="1">
      <c r="A324" s="199"/>
      <c r="B324" s="197" t="s">
        <v>82</v>
      </c>
      <c r="C324" s="192" t="s">
        <v>81</v>
      </c>
      <c r="D324" s="192" t="s">
        <v>80</v>
      </c>
      <c r="E324" s="307" t="s">
        <v>129</v>
      </c>
      <c r="F324" s="307"/>
      <c r="G324" s="196" t="s">
        <v>79</v>
      </c>
      <c r="H324" s="197" t="s">
        <v>78</v>
      </c>
      <c r="I324" s="197" t="s">
        <v>77</v>
      </c>
      <c r="J324" s="198" t="s">
        <v>75</v>
      </c>
    </row>
    <row r="325" spans="1:10" ht="39" customHeight="1">
      <c r="A325" s="144" t="s">
        <v>128</v>
      </c>
      <c r="B325" s="28" t="s">
        <v>204</v>
      </c>
      <c r="C325" s="193" t="s">
        <v>32</v>
      </c>
      <c r="D325" s="193" t="s">
        <v>203</v>
      </c>
      <c r="E325" s="304" t="s">
        <v>557</v>
      </c>
      <c r="F325" s="304"/>
      <c r="G325" s="29" t="s">
        <v>25</v>
      </c>
      <c r="H325" s="39">
        <v>1</v>
      </c>
      <c r="I325" s="27">
        <v>518.57000000000005</v>
      </c>
      <c r="J325" s="145">
        <v>518.57000000000005</v>
      </c>
    </row>
    <row r="326" spans="1:10" ht="24" customHeight="1">
      <c r="A326" s="146" t="s">
        <v>125</v>
      </c>
      <c r="B326" s="38" t="s">
        <v>127</v>
      </c>
      <c r="C326" s="194" t="s">
        <v>32</v>
      </c>
      <c r="D326" s="194" t="s">
        <v>126</v>
      </c>
      <c r="E326" s="300" t="s">
        <v>122</v>
      </c>
      <c r="F326" s="300"/>
      <c r="G326" s="37" t="s">
        <v>104</v>
      </c>
      <c r="H326" s="36">
        <v>2.1057999999999999</v>
      </c>
      <c r="I326" s="35">
        <v>20.100000000000001</v>
      </c>
      <c r="J326" s="147">
        <v>42.32</v>
      </c>
    </row>
    <row r="327" spans="1:10" ht="25.95" customHeight="1">
      <c r="A327" s="146" t="s">
        <v>125</v>
      </c>
      <c r="B327" s="38" t="s">
        <v>182</v>
      </c>
      <c r="C327" s="194" t="s">
        <v>32</v>
      </c>
      <c r="D327" s="194" t="s">
        <v>181</v>
      </c>
      <c r="E327" s="300" t="s">
        <v>122</v>
      </c>
      <c r="F327" s="300"/>
      <c r="G327" s="37" t="s">
        <v>104</v>
      </c>
      <c r="H327" s="36">
        <v>1.3314999999999999</v>
      </c>
      <c r="I327" s="35">
        <v>24.78</v>
      </c>
      <c r="J327" s="147">
        <v>32.99</v>
      </c>
    </row>
    <row r="328" spans="1:10" ht="52.05" customHeight="1">
      <c r="A328" s="146" t="s">
        <v>125</v>
      </c>
      <c r="B328" s="38" t="s">
        <v>255</v>
      </c>
      <c r="C328" s="194" t="s">
        <v>32</v>
      </c>
      <c r="D328" s="194" t="s">
        <v>254</v>
      </c>
      <c r="E328" s="300" t="s">
        <v>553</v>
      </c>
      <c r="F328" s="300"/>
      <c r="G328" s="37" t="s">
        <v>135</v>
      </c>
      <c r="H328" s="36">
        <v>0.6462</v>
      </c>
      <c r="I328" s="35">
        <v>2.0499999999999998</v>
      </c>
      <c r="J328" s="147">
        <v>1.32</v>
      </c>
    </row>
    <row r="329" spans="1:10" ht="52.05" customHeight="1">
      <c r="A329" s="146" t="s">
        <v>125</v>
      </c>
      <c r="B329" s="38" t="s">
        <v>253</v>
      </c>
      <c r="C329" s="194" t="s">
        <v>32</v>
      </c>
      <c r="D329" s="194" t="s">
        <v>252</v>
      </c>
      <c r="E329" s="300" t="s">
        <v>553</v>
      </c>
      <c r="F329" s="300"/>
      <c r="G329" s="37" t="s">
        <v>130</v>
      </c>
      <c r="H329" s="36">
        <v>0.68530000000000002</v>
      </c>
      <c r="I329" s="35">
        <v>6.63</v>
      </c>
      <c r="J329" s="147">
        <v>4.54</v>
      </c>
    </row>
    <row r="330" spans="1:10" ht="25.95" customHeight="1">
      <c r="A330" s="148" t="s">
        <v>108</v>
      </c>
      <c r="B330" s="34" t="s">
        <v>248</v>
      </c>
      <c r="C330" s="190" t="s">
        <v>32</v>
      </c>
      <c r="D330" s="190" t="s">
        <v>247</v>
      </c>
      <c r="E330" s="305" t="s">
        <v>105</v>
      </c>
      <c r="F330" s="305"/>
      <c r="G330" s="33" t="s">
        <v>25</v>
      </c>
      <c r="H330" s="32">
        <v>0.83250000000000002</v>
      </c>
      <c r="I330" s="31">
        <v>95</v>
      </c>
      <c r="J330" s="149">
        <v>79.08</v>
      </c>
    </row>
    <row r="331" spans="1:10" ht="24" customHeight="1">
      <c r="A331" s="148" t="s">
        <v>108</v>
      </c>
      <c r="B331" s="34" t="s">
        <v>251</v>
      </c>
      <c r="C331" s="190" t="s">
        <v>32</v>
      </c>
      <c r="D331" s="190" t="s">
        <v>250</v>
      </c>
      <c r="E331" s="305" t="s">
        <v>105</v>
      </c>
      <c r="F331" s="305"/>
      <c r="G331" s="33" t="s">
        <v>249</v>
      </c>
      <c r="H331" s="32">
        <v>213.45310000000001</v>
      </c>
      <c r="I331" s="31">
        <v>1</v>
      </c>
      <c r="J331" s="149">
        <v>213.45</v>
      </c>
    </row>
    <row r="332" spans="1:10" ht="25.95" customHeight="1">
      <c r="A332" s="148" t="s">
        <v>108</v>
      </c>
      <c r="B332" s="34" t="s">
        <v>246</v>
      </c>
      <c r="C332" s="190" t="s">
        <v>32</v>
      </c>
      <c r="D332" s="190" t="s">
        <v>245</v>
      </c>
      <c r="E332" s="305" t="s">
        <v>105</v>
      </c>
      <c r="F332" s="305"/>
      <c r="G332" s="33" t="s">
        <v>25</v>
      </c>
      <c r="H332" s="32">
        <v>0.58209999999999995</v>
      </c>
      <c r="I332" s="31">
        <v>248.89</v>
      </c>
      <c r="J332" s="149">
        <v>144.87</v>
      </c>
    </row>
    <row r="333" spans="1:10">
      <c r="A333" s="150"/>
      <c r="B333" s="195"/>
      <c r="C333" s="195"/>
      <c r="D333" s="195"/>
      <c r="E333" s="195" t="s">
        <v>103</v>
      </c>
      <c r="F333" s="151">
        <v>54.3</v>
      </c>
      <c r="G333" s="195" t="s">
        <v>102</v>
      </c>
      <c r="H333" s="151">
        <v>0</v>
      </c>
      <c r="I333" s="195" t="s">
        <v>101</v>
      </c>
      <c r="J333" s="152">
        <v>54.3</v>
      </c>
    </row>
    <row r="334" spans="1:10" ht="14.4" thickBot="1">
      <c r="A334" s="150"/>
      <c r="B334" s="195"/>
      <c r="C334" s="195"/>
      <c r="D334" s="195"/>
      <c r="E334" s="195" t="s">
        <v>100</v>
      </c>
      <c r="F334" s="151">
        <v>139.44</v>
      </c>
      <c r="G334" s="195"/>
      <c r="H334" s="306" t="s">
        <v>99</v>
      </c>
      <c r="I334" s="306"/>
      <c r="J334" s="152">
        <v>658.01</v>
      </c>
    </row>
    <row r="335" spans="1:10" ht="1.05" customHeight="1" thickTop="1">
      <c r="A335" s="153"/>
      <c r="B335" s="30"/>
      <c r="C335" s="30"/>
      <c r="D335" s="30"/>
      <c r="E335" s="30"/>
      <c r="F335" s="30"/>
      <c r="G335" s="30"/>
      <c r="H335" s="30"/>
      <c r="I335" s="30"/>
      <c r="J335" s="154"/>
    </row>
    <row r="336" spans="1:10" ht="18" customHeight="1">
      <c r="A336" s="199"/>
      <c r="B336" s="197" t="s">
        <v>82</v>
      </c>
      <c r="C336" s="192" t="s">
        <v>81</v>
      </c>
      <c r="D336" s="192" t="s">
        <v>80</v>
      </c>
      <c r="E336" s="307" t="s">
        <v>129</v>
      </c>
      <c r="F336" s="307"/>
      <c r="G336" s="196" t="s">
        <v>79</v>
      </c>
      <c r="H336" s="197" t="s">
        <v>78</v>
      </c>
      <c r="I336" s="197" t="s">
        <v>77</v>
      </c>
      <c r="J336" s="198" t="s">
        <v>75</v>
      </c>
    </row>
    <row r="337" spans="1:10" ht="25.95" customHeight="1">
      <c r="A337" s="144" t="s">
        <v>128</v>
      </c>
      <c r="B337" s="28" t="s">
        <v>244</v>
      </c>
      <c r="C337" s="193" t="s">
        <v>32</v>
      </c>
      <c r="D337" s="193" t="s">
        <v>243</v>
      </c>
      <c r="E337" s="304" t="s">
        <v>122</v>
      </c>
      <c r="F337" s="304"/>
      <c r="G337" s="29" t="s">
        <v>104</v>
      </c>
      <c r="H337" s="39">
        <v>1</v>
      </c>
      <c r="I337" s="27">
        <v>0.2</v>
      </c>
      <c r="J337" s="145">
        <v>0.2</v>
      </c>
    </row>
    <row r="338" spans="1:10" ht="24" customHeight="1">
      <c r="A338" s="148" t="s">
        <v>108</v>
      </c>
      <c r="B338" s="34" t="s">
        <v>242</v>
      </c>
      <c r="C338" s="190" t="s">
        <v>32</v>
      </c>
      <c r="D338" s="190" t="s">
        <v>241</v>
      </c>
      <c r="E338" s="305" t="s">
        <v>119</v>
      </c>
      <c r="F338" s="305"/>
      <c r="G338" s="33" t="s">
        <v>104</v>
      </c>
      <c r="H338" s="32">
        <v>1.154E-2</v>
      </c>
      <c r="I338" s="31">
        <v>18.16</v>
      </c>
      <c r="J338" s="149">
        <v>0.2</v>
      </c>
    </row>
    <row r="339" spans="1:10">
      <c r="A339" s="150"/>
      <c r="B339" s="195"/>
      <c r="C339" s="195"/>
      <c r="D339" s="195"/>
      <c r="E339" s="195" t="s">
        <v>103</v>
      </c>
      <c r="F339" s="151">
        <v>0.2</v>
      </c>
      <c r="G339" s="195" t="s">
        <v>102</v>
      </c>
      <c r="H339" s="151">
        <v>0</v>
      </c>
      <c r="I339" s="195" t="s">
        <v>101</v>
      </c>
      <c r="J339" s="152">
        <v>0.2</v>
      </c>
    </row>
    <row r="340" spans="1:10" ht="14.4" thickBot="1">
      <c r="A340" s="150"/>
      <c r="B340" s="195"/>
      <c r="C340" s="195"/>
      <c r="D340" s="195"/>
      <c r="E340" s="195" t="s">
        <v>100</v>
      </c>
      <c r="F340" s="151">
        <v>0.05</v>
      </c>
      <c r="G340" s="195"/>
      <c r="H340" s="306" t="s">
        <v>99</v>
      </c>
      <c r="I340" s="306"/>
      <c r="J340" s="152">
        <v>0.25</v>
      </c>
    </row>
    <row r="341" spans="1:10" ht="1.05" customHeight="1" thickTop="1">
      <c r="A341" s="153"/>
      <c r="B341" s="30"/>
      <c r="C341" s="30"/>
      <c r="D341" s="30"/>
      <c r="E341" s="30"/>
      <c r="F341" s="30"/>
      <c r="G341" s="30"/>
      <c r="H341" s="30"/>
      <c r="I341" s="30"/>
      <c r="J341" s="154"/>
    </row>
    <row r="342" spans="1:10" ht="18" customHeight="1">
      <c r="A342" s="199"/>
      <c r="B342" s="197" t="s">
        <v>82</v>
      </c>
      <c r="C342" s="192" t="s">
        <v>81</v>
      </c>
      <c r="D342" s="192" t="s">
        <v>80</v>
      </c>
      <c r="E342" s="307" t="s">
        <v>129</v>
      </c>
      <c r="F342" s="307"/>
      <c r="G342" s="196" t="s">
        <v>79</v>
      </c>
      <c r="H342" s="197" t="s">
        <v>78</v>
      </c>
      <c r="I342" s="197" t="s">
        <v>77</v>
      </c>
      <c r="J342" s="198" t="s">
        <v>75</v>
      </c>
    </row>
    <row r="343" spans="1:10" ht="25.95" customHeight="1">
      <c r="A343" s="144" t="s">
        <v>128</v>
      </c>
      <c r="B343" s="28" t="s">
        <v>240</v>
      </c>
      <c r="C343" s="193" t="s">
        <v>32</v>
      </c>
      <c r="D343" s="193" t="s">
        <v>239</v>
      </c>
      <c r="E343" s="304" t="s">
        <v>122</v>
      </c>
      <c r="F343" s="304"/>
      <c r="G343" s="29" t="s">
        <v>104</v>
      </c>
      <c r="H343" s="39">
        <v>1</v>
      </c>
      <c r="I343" s="27">
        <v>0.2</v>
      </c>
      <c r="J343" s="145">
        <v>0.2</v>
      </c>
    </row>
    <row r="344" spans="1:10" ht="24" customHeight="1">
      <c r="A344" s="148" t="s">
        <v>108</v>
      </c>
      <c r="B344" s="34" t="s">
        <v>238</v>
      </c>
      <c r="C344" s="190" t="s">
        <v>32</v>
      </c>
      <c r="D344" s="190" t="s">
        <v>237</v>
      </c>
      <c r="E344" s="305" t="s">
        <v>119</v>
      </c>
      <c r="F344" s="305"/>
      <c r="G344" s="33" t="s">
        <v>104</v>
      </c>
      <c r="H344" s="32">
        <v>1.154E-2</v>
      </c>
      <c r="I344" s="31">
        <v>18.16</v>
      </c>
      <c r="J344" s="149">
        <v>0.2</v>
      </c>
    </row>
    <row r="345" spans="1:10">
      <c r="A345" s="150"/>
      <c r="B345" s="195"/>
      <c r="C345" s="195"/>
      <c r="D345" s="195"/>
      <c r="E345" s="195" t="s">
        <v>103</v>
      </c>
      <c r="F345" s="151">
        <v>0.2</v>
      </c>
      <c r="G345" s="195" t="s">
        <v>102</v>
      </c>
      <c r="H345" s="151">
        <v>0</v>
      </c>
      <c r="I345" s="195" t="s">
        <v>101</v>
      </c>
      <c r="J345" s="152">
        <v>0.2</v>
      </c>
    </row>
    <row r="346" spans="1:10" ht="14.4" thickBot="1">
      <c r="A346" s="150"/>
      <c r="B346" s="195"/>
      <c r="C346" s="195"/>
      <c r="D346" s="195"/>
      <c r="E346" s="195" t="s">
        <v>100</v>
      </c>
      <c r="F346" s="151">
        <v>0.05</v>
      </c>
      <c r="G346" s="195"/>
      <c r="H346" s="306" t="s">
        <v>99</v>
      </c>
      <c r="I346" s="306"/>
      <c r="J346" s="152">
        <v>0.25</v>
      </c>
    </row>
    <row r="347" spans="1:10" ht="1.05" customHeight="1" thickTop="1">
      <c r="A347" s="153"/>
      <c r="B347" s="30"/>
      <c r="C347" s="30"/>
      <c r="D347" s="30"/>
      <c r="E347" s="30"/>
      <c r="F347" s="30"/>
      <c r="G347" s="30"/>
      <c r="H347" s="30"/>
      <c r="I347" s="30"/>
      <c r="J347" s="154"/>
    </row>
    <row r="348" spans="1:10" ht="18" customHeight="1">
      <c r="A348" s="199"/>
      <c r="B348" s="197" t="s">
        <v>82</v>
      </c>
      <c r="C348" s="192" t="s">
        <v>81</v>
      </c>
      <c r="D348" s="192" t="s">
        <v>80</v>
      </c>
      <c r="E348" s="307" t="s">
        <v>129</v>
      </c>
      <c r="F348" s="307"/>
      <c r="G348" s="196" t="s">
        <v>79</v>
      </c>
      <c r="H348" s="197" t="s">
        <v>78</v>
      </c>
      <c r="I348" s="197" t="s">
        <v>77</v>
      </c>
      <c r="J348" s="198" t="s">
        <v>75</v>
      </c>
    </row>
    <row r="349" spans="1:10" ht="25.95" customHeight="1">
      <c r="A349" s="144" t="s">
        <v>128</v>
      </c>
      <c r="B349" s="28" t="s">
        <v>226</v>
      </c>
      <c r="C349" s="193" t="s">
        <v>32</v>
      </c>
      <c r="D349" s="193" t="s">
        <v>225</v>
      </c>
      <c r="E349" s="304" t="s">
        <v>122</v>
      </c>
      <c r="F349" s="304"/>
      <c r="G349" s="29" t="s">
        <v>104</v>
      </c>
      <c r="H349" s="39">
        <v>1</v>
      </c>
      <c r="I349" s="27">
        <v>0.6</v>
      </c>
      <c r="J349" s="145">
        <v>0.6</v>
      </c>
    </row>
    <row r="350" spans="1:10" ht="24" customHeight="1">
      <c r="A350" s="148" t="s">
        <v>108</v>
      </c>
      <c r="B350" s="34" t="s">
        <v>224</v>
      </c>
      <c r="C350" s="190" t="s">
        <v>32</v>
      </c>
      <c r="D350" s="190" t="s">
        <v>223</v>
      </c>
      <c r="E350" s="305" t="s">
        <v>119</v>
      </c>
      <c r="F350" s="305"/>
      <c r="G350" s="33" t="s">
        <v>104</v>
      </c>
      <c r="H350" s="32">
        <v>2.12E-2</v>
      </c>
      <c r="I350" s="31">
        <v>28.46</v>
      </c>
      <c r="J350" s="149">
        <v>0.6</v>
      </c>
    </row>
    <row r="351" spans="1:10">
      <c r="A351" s="150"/>
      <c r="B351" s="195"/>
      <c r="C351" s="195"/>
      <c r="D351" s="195"/>
      <c r="E351" s="195" t="s">
        <v>103</v>
      </c>
      <c r="F351" s="151">
        <v>0.6</v>
      </c>
      <c r="G351" s="195" t="s">
        <v>102</v>
      </c>
      <c r="H351" s="151">
        <v>0</v>
      </c>
      <c r="I351" s="195" t="s">
        <v>101</v>
      </c>
      <c r="J351" s="152">
        <v>0.6</v>
      </c>
    </row>
    <row r="352" spans="1:10" ht="14.4" thickBot="1">
      <c r="A352" s="150"/>
      <c r="B352" s="195"/>
      <c r="C352" s="195"/>
      <c r="D352" s="195"/>
      <c r="E352" s="195" t="s">
        <v>100</v>
      </c>
      <c r="F352" s="151">
        <v>0.16</v>
      </c>
      <c r="G352" s="195"/>
      <c r="H352" s="306" t="s">
        <v>99</v>
      </c>
      <c r="I352" s="306"/>
      <c r="J352" s="152">
        <v>0.76</v>
      </c>
    </row>
    <row r="353" spans="1:10" ht="1.05" customHeight="1" thickTop="1">
      <c r="A353" s="153"/>
      <c r="B353" s="30"/>
      <c r="C353" s="30"/>
      <c r="D353" s="30"/>
      <c r="E353" s="30"/>
      <c r="F353" s="30"/>
      <c r="G353" s="30"/>
      <c r="H353" s="30"/>
      <c r="I353" s="30"/>
      <c r="J353" s="154"/>
    </row>
    <row r="354" spans="1:10" ht="18" customHeight="1">
      <c r="A354" s="199"/>
      <c r="B354" s="197" t="s">
        <v>82</v>
      </c>
      <c r="C354" s="192" t="s">
        <v>81</v>
      </c>
      <c r="D354" s="192" t="s">
        <v>80</v>
      </c>
      <c r="E354" s="307" t="s">
        <v>129</v>
      </c>
      <c r="F354" s="307"/>
      <c r="G354" s="196" t="s">
        <v>79</v>
      </c>
      <c r="H354" s="197" t="s">
        <v>78</v>
      </c>
      <c r="I354" s="197" t="s">
        <v>77</v>
      </c>
      <c r="J354" s="198" t="s">
        <v>75</v>
      </c>
    </row>
    <row r="355" spans="1:10" ht="25.95" customHeight="1">
      <c r="A355" s="144" t="s">
        <v>128</v>
      </c>
      <c r="B355" s="28" t="s">
        <v>216</v>
      </c>
      <c r="C355" s="193" t="s">
        <v>32</v>
      </c>
      <c r="D355" s="193" t="s">
        <v>215</v>
      </c>
      <c r="E355" s="304" t="s">
        <v>122</v>
      </c>
      <c r="F355" s="304"/>
      <c r="G355" s="29" t="s">
        <v>104</v>
      </c>
      <c r="H355" s="39">
        <v>1</v>
      </c>
      <c r="I355" s="27">
        <v>1.65</v>
      </c>
      <c r="J355" s="145">
        <v>1.65</v>
      </c>
    </row>
    <row r="356" spans="1:10" ht="24" customHeight="1">
      <c r="A356" s="148" t="s">
        <v>108</v>
      </c>
      <c r="B356" s="34" t="s">
        <v>212</v>
      </c>
      <c r="C356" s="190" t="s">
        <v>32</v>
      </c>
      <c r="D356" s="190" t="s">
        <v>211</v>
      </c>
      <c r="E356" s="305" t="s">
        <v>119</v>
      </c>
      <c r="F356" s="305"/>
      <c r="G356" s="33" t="s">
        <v>104</v>
      </c>
      <c r="H356" s="32">
        <v>1.4760000000000001E-2</v>
      </c>
      <c r="I356" s="31">
        <v>111.82</v>
      </c>
      <c r="J356" s="149">
        <v>1.65</v>
      </c>
    </row>
    <row r="357" spans="1:10">
      <c r="A357" s="150"/>
      <c r="B357" s="195"/>
      <c r="C357" s="195"/>
      <c r="D357" s="195"/>
      <c r="E357" s="195" t="s">
        <v>103</v>
      </c>
      <c r="F357" s="151">
        <v>1.65</v>
      </c>
      <c r="G357" s="195" t="s">
        <v>102</v>
      </c>
      <c r="H357" s="151">
        <v>0</v>
      </c>
      <c r="I357" s="195" t="s">
        <v>101</v>
      </c>
      <c r="J357" s="152">
        <v>1.65</v>
      </c>
    </row>
    <row r="358" spans="1:10" ht="14.4" thickBot="1">
      <c r="A358" s="150"/>
      <c r="B358" s="195"/>
      <c r="C358" s="195"/>
      <c r="D358" s="195"/>
      <c r="E358" s="195" t="s">
        <v>100</v>
      </c>
      <c r="F358" s="151">
        <v>0.44</v>
      </c>
      <c r="G358" s="195"/>
      <c r="H358" s="306" t="s">
        <v>99</v>
      </c>
      <c r="I358" s="306"/>
      <c r="J358" s="152">
        <v>2.09</v>
      </c>
    </row>
    <row r="359" spans="1:10" ht="1.05" customHeight="1" thickTop="1">
      <c r="A359" s="153"/>
      <c r="B359" s="30"/>
      <c r="C359" s="30"/>
      <c r="D359" s="30"/>
      <c r="E359" s="30"/>
      <c r="F359" s="30"/>
      <c r="G359" s="30"/>
      <c r="H359" s="30"/>
      <c r="I359" s="30"/>
      <c r="J359" s="154"/>
    </row>
    <row r="360" spans="1:10" ht="18" customHeight="1">
      <c r="A360" s="199"/>
      <c r="B360" s="197" t="s">
        <v>82</v>
      </c>
      <c r="C360" s="192" t="s">
        <v>81</v>
      </c>
      <c r="D360" s="192" t="s">
        <v>80</v>
      </c>
      <c r="E360" s="307" t="s">
        <v>129</v>
      </c>
      <c r="F360" s="307"/>
      <c r="G360" s="196" t="s">
        <v>79</v>
      </c>
      <c r="H360" s="197" t="s">
        <v>78</v>
      </c>
      <c r="I360" s="197" t="s">
        <v>77</v>
      </c>
      <c r="J360" s="198" t="s">
        <v>75</v>
      </c>
    </row>
    <row r="361" spans="1:10" ht="25.95" customHeight="1">
      <c r="A361" s="144" t="s">
        <v>128</v>
      </c>
      <c r="B361" s="28" t="s">
        <v>186</v>
      </c>
      <c r="C361" s="193" t="s">
        <v>32</v>
      </c>
      <c r="D361" s="193" t="s">
        <v>185</v>
      </c>
      <c r="E361" s="304" t="s">
        <v>122</v>
      </c>
      <c r="F361" s="304"/>
      <c r="G361" s="29" t="s">
        <v>104</v>
      </c>
      <c r="H361" s="39">
        <v>1</v>
      </c>
      <c r="I361" s="27">
        <v>0.09</v>
      </c>
      <c r="J361" s="145">
        <v>0.09</v>
      </c>
    </row>
    <row r="362" spans="1:10" ht="24" customHeight="1">
      <c r="A362" s="148" t="s">
        <v>108</v>
      </c>
      <c r="B362" s="34" t="s">
        <v>184</v>
      </c>
      <c r="C362" s="190" t="s">
        <v>32</v>
      </c>
      <c r="D362" s="190" t="s">
        <v>183</v>
      </c>
      <c r="E362" s="305" t="s">
        <v>119</v>
      </c>
      <c r="F362" s="305"/>
      <c r="G362" s="33" t="s">
        <v>104</v>
      </c>
      <c r="H362" s="32">
        <v>5.0899999999999999E-3</v>
      </c>
      <c r="I362" s="31">
        <v>18.16</v>
      </c>
      <c r="J362" s="149">
        <v>0.09</v>
      </c>
    </row>
    <row r="363" spans="1:10">
      <c r="A363" s="150"/>
      <c r="B363" s="195"/>
      <c r="C363" s="195"/>
      <c r="D363" s="195"/>
      <c r="E363" s="195" t="s">
        <v>103</v>
      </c>
      <c r="F363" s="151">
        <v>0.09</v>
      </c>
      <c r="G363" s="195" t="s">
        <v>102</v>
      </c>
      <c r="H363" s="151">
        <v>0</v>
      </c>
      <c r="I363" s="195" t="s">
        <v>101</v>
      </c>
      <c r="J363" s="152">
        <v>0.09</v>
      </c>
    </row>
    <row r="364" spans="1:10" ht="14.4" thickBot="1">
      <c r="A364" s="150"/>
      <c r="B364" s="195"/>
      <c r="C364" s="195"/>
      <c r="D364" s="195"/>
      <c r="E364" s="195" t="s">
        <v>100</v>
      </c>
      <c r="F364" s="151">
        <v>0.02</v>
      </c>
      <c r="G364" s="195"/>
      <c r="H364" s="306" t="s">
        <v>99</v>
      </c>
      <c r="I364" s="306"/>
      <c r="J364" s="152">
        <v>0.11</v>
      </c>
    </row>
    <row r="365" spans="1:10" ht="1.05" customHeight="1" thickTop="1">
      <c r="A365" s="153"/>
      <c r="B365" s="30"/>
      <c r="C365" s="30"/>
      <c r="D365" s="30"/>
      <c r="E365" s="30"/>
      <c r="F365" s="30"/>
      <c r="G365" s="30"/>
      <c r="H365" s="30"/>
      <c r="I365" s="30"/>
      <c r="J365" s="154"/>
    </row>
    <row r="366" spans="1:10" ht="18" customHeight="1">
      <c r="A366" s="199"/>
      <c r="B366" s="197" t="s">
        <v>82</v>
      </c>
      <c r="C366" s="192" t="s">
        <v>81</v>
      </c>
      <c r="D366" s="192" t="s">
        <v>80</v>
      </c>
      <c r="E366" s="307" t="s">
        <v>129</v>
      </c>
      <c r="F366" s="307"/>
      <c r="G366" s="196" t="s">
        <v>79</v>
      </c>
      <c r="H366" s="197" t="s">
        <v>78</v>
      </c>
      <c r="I366" s="197" t="s">
        <v>77</v>
      </c>
      <c r="J366" s="198" t="s">
        <v>75</v>
      </c>
    </row>
    <row r="367" spans="1:10" ht="39" customHeight="1">
      <c r="A367" s="144" t="s">
        <v>128</v>
      </c>
      <c r="B367" s="28" t="s">
        <v>180</v>
      </c>
      <c r="C367" s="193" t="s">
        <v>32</v>
      </c>
      <c r="D367" s="193" t="s">
        <v>179</v>
      </c>
      <c r="E367" s="304" t="s">
        <v>122</v>
      </c>
      <c r="F367" s="304"/>
      <c r="G367" s="29" t="s">
        <v>104</v>
      </c>
      <c r="H367" s="39">
        <v>1</v>
      </c>
      <c r="I367" s="27">
        <v>0.15</v>
      </c>
      <c r="J367" s="145">
        <v>0.15</v>
      </c>
    </row>
    <row r="368" spans="1:10" ht="25.95" customHeight="1">
      <c r="A368" s="148" t="s">
        <v>108</v>
      </c>
      <c r="B368" s="34" t="s">
        <v>178</v>
      </c>
      <c r="C368" s="190" t="s">
        <v>32</v>
      </c>
      <c r="D368" s="190" t="s">
        <v>177</v>
      </c>
      <c r="E368" s="305" t="s">
        <v>119</v>
      </c>
      <c r="F368" s="305"/>
      <c r="G368" s="33" t="s">
        <v>104</v>
      </c>
      <c r="H368" s="32">
        <v>8.3099999999999997E-3</v>
      </c>
      <c r="I368" s="31">
        <v>19.190000000000001</v>
      </c>
      <c r="J368" s="149">
        <v>0.15</v>
      </c>
    </row>
    <row r="369" spans="1:10">
      <c r="A369" s="150"/>
      <c r="B369" s="195"/>
      <c r="C369" s="195"/>
      <c r="D369" s="195"/>
      <c r="E369" s="195" t="s">
        <v>103</v>
      </c>
      <c r="F369" s="151">
        <v>0.15</v>
      </c>
      <c r="G369" s="195" t="s">
        <v>102</v>
      </c>
      <c r="H369" s="151">
        <v>0</v>
      </c>
      <c r="I369" s="195" t="s">
        <v>101</v>
      </c>
      <c r="J369" s="152">
        <v>0.15</v>
      </c>
    </row>
    <row r="370" spans="1:10" ht="14.4" thickBot="1">
      <c r="A370" s="150"/>
      <c r="B370" s="195"/>
      <c r="C370" s="195"/>
      <c r="D370" s="195"/>
      <c r="E370" s="195" t="s">
        <v>100</v>
      </c>
      <c r="F370" s="151">
        <v>0.04</v>
      </c>
      <c r="G370" s="195"/>
      <c r="H370" s="306" t="s">
        <v>99</v>
      </c>
      <c r="I370" s="306"/>
      <c r="J370" s="152">
        <v>0.19</v>
      </c>
    </row>
    <row r="371" spans="1:10" ht="1.05" customHeight="1" thickTop="1">
      <c r="A371" s="153"/>
      <c r="B371" s="30"/>
      <c r="C371" s="30"/>
      <c r="D371" s="30"/>
      <c r="E371" s="30"/>
      <c r="F371" s="30"/>
      <c r="G371" s="30"/>
      <c r="H371" s="30"/>
      <c r="I371" s="30"/>
      <c r="J371" s="154"/>
    </row>
    <row r="372" spans="1:10" ht="18" customHeight="1">
      <c r="A372" s="199"/>
      <c r="B372" s="197" t="s">
        <v>82</v>
      </c>
      <c r="C372" s="192" t="s">
        <v>81</v>
      </c>
      <c r="D372" s="192" t="s">
        <v>80</v>
      </c>
      <c r="E372" s="307" t="s">
        <v>129</v>
      </c>
      <c r="F372" s="307"/>
      <c r="G372" s="196" t="s">
        <v>79</v>
      </c>
      <c r="H372" s="197" t="s">
        <v>78</v>
      </c>
      <c r="I372" s="197" t="s">
        <v>77</v>
      </c>
      <c r="J372" s="198" t="s">
        <v>75</v>
      </c>
    </row>
    <row r="373" spans="1:10" ht="25.95" customHeight="1">
      <c r="A373" s="144" t="s">
        <v>128</v>
      </c>
      <c r="B373" s="28" t="s">
        <v>174</v>
      </c>
      <c r="C373" s="193" t="s">
        <v>32</v>
      </c>
      <c r="D373" s="193" t="s">
        <v>173</v>
      </c>
      <c r="E373" s="304" t="s">
        <v>122</v>
      </c>
      <c r="F373" s="304"/>
      <c r="G373" s="29" t="s">
        <v>104</v>
      </c>
      <c r="H373" s="39">
        <v>1</v>
      </c>
      <c r="I373" s="27">
        <v>0.28999999999999998</v>
      </c>
      <c r="J373" s="145">
        <v>0.28999999999999998</v>
      </c>
    </row>
    <row r="374" spans="1:10" ht="24" customHeight="1">
      <c r="A374" s="148" t="s">
        <v>108</v>
      </c>
      <c r="B374" s="34" t="s">
        <v>172</v>
      </c>
      <c r="C374" s="190" t="s">
        <v>32</v>
      </c>
      <c r="D374" s="190" t="s">
        <v>171</v>
      </c>
      <c r="E374" s="305" t="s">
        <v>119</v>
      </c>
      <c r="F374" s="305"/>
      <c r="G374" s="33" t="s">
        <v>104</v>
      </c>
      <c r="H374" s="32">
        <v>8.3099999999999997E-3</v>
      </c>
      <c r="I374" s="31">
        <v>36.049999999999997</v>
      </c>
      <c r="J374" s="149">
        <v>0.28999999999999998</v>
      </c>
    </row>
    <row r="375" spans="1:10">
      <c r="A375" s="150"/>
      <c r="B375" s="195"/>
      <c r="C375" s="195"/>
      <c r="D375" s="195"/>
      <c r="E375" s="195" t="s">
        <v>103</v>
      </c>
      <c r="F375" s="151">
        <v>0.28999999999999998</v>
      </c>
      <c r="G375" s="195" t="s">
        <v>102</v>
      </c>
      <c r="H375" s="151">
        <v>0</v>
      </c>
      <c r="I375" s="195" t="s">
        <v>101</v>
      </c>
      <c r="J375" s="152">
        <v>0.28999999999999998</v>
      </c>
    </row>
    <row r="376" spans="1:10" ht="14.4" thickBot="1">
      <c r="A376" s="150"/>
      <c r="B376" s="195"/>
      <c r="C376" s="195"/>
      <c r="D376" s="195"/>
      <c r="E376" s="195" t="s">
        <v>100</v>
      </c>
      <c r="F376" s="151">
        <v>7.0000000000000007E-2</v>
      </c>
      <c r="G376" s="195"/>
      <c r="H376" s="306" t="s">
        <v>99</v>
      </c>
      <c r="I376" s="306"/>
      <c r="J376" s="152">
        <v>0.36</v>
      </c>
    </row>
    <row r="377" spans="1:10" ht="1.05" customHeight="1" thickTop="1">
      <c r="A377" s="153"/>
      <c r="B377" s="30"/>
      <c r="C377" s="30"/>
      <c r="D377" s="30"/>
      <c r="E377" s="30"/>
      <c r="F377" s="30"/>
      <c r="G377" s="30"/>
      <c r="H377" s="30"/>
      <c r="I377" s="30"/>
      <c r="J377" s="154"/>
    </row>
    <row r="378" spans="1:10" ht="18" customHeight="1">
      <c r="A378" s="199"/>
      <c r="B378" s="197" t="s">
        <v>82</v>
      </c>
      <c r="C378" s="192" t="s">
        <v>81</v>
      </c>
      <c r="D378" s="192" t="s">
        <v>80</v>
      </c>
      <c r="E378" s="307" t="s">
        <v>129</v>
      </c>
      <c r="F378" s="307"/>
      <c r="G378" s="196" t="s">
        <v>79</v>
      </c>
      <c r="H378" s="197" t="s">
        <v>78</v>
      </c>
      <c r="I378" s="197" t="s">
        <v>77</v>
      </c>
      <c r="J378" s="198" t="s">
        <v>75</v>
      </c>
    </row>
    <row r="379" spans="1:10" ht="25.95" customHeight="1">
      <c r="A379" s="144" t="s">
        <v>128</v>
      </c>
      <c r="B379" s="28" t="s">
        <v>164</v>
      </c>
      <c r="C379" s="193" t="s">
        <v>32</v>
      </c>
      <c r="D379" s="193" t="s">
        <v>163</v>
      </c>
      <c r="E379" s="304" t="s">
        <v>122</v>
      </c>
      <c r="F379" s="304"/>
      <c r="G379" s="29" t="s">
        <v>104</v>
      </c>
      <c r="H379" s="39">
        <v>1</v>
      </c>
      <c r="I379" s="27">
        <v>0.38</v>
      </c>
      <c r="J379" s="145">
        <v>0.38</v>
      </c>
    </row>
    <row r="380" spans="1:10" ht="24" customHeight="1">
      <c r="A380" s="148" t="s">
        <v>108</v>
      </c>
      <c r="B380" s="34" t="s">
        <v>157</v>
      </c>
      <c r="C380" s="190" t="s">
        <v>32</v>
      </c>
      <c r="D380" s="190" t="s">
        <v>156</v>
      </c>
      <c r="E380" s="305" t="s">
        <v>119</v>
      </c>
      <c r="F380" s="305"/>
      <c r="G380" s="33" t="s">
        <v>104</v>
      </c>
      <c r="H380" s="32">
        <v>2.12E-2</v>
      </c>
      <c r="I380" s="31">
        <v>18.16</v>
      </c>
      <c r="J380" s="149">
        <v>0.38</v>
      </c>
    </row>
    <row r="381" spans="1:10">
      <c r="A381" s="150"/>
      <c r="B381" s="195"/>
      <c r="C381" s="195"/>
      <c r="D381" s="195"/>
      <c r="E381" s="195" t="s">
        <v>103</v>
      </c>
      <c r="F381" s="151">
        <v>0.38</v>
      </c>
      <c r="G381" s="195" t="s">
        <v>102</v>
      </c>
      <c r="H381" s="151">
        <v>0</v>
      </c>
      <c r="I381" s="195" t="s">
        <v>101</v>
      </c>
      <c r="J381" s="152">
        <v>0.38</v>
      </c>
    </row>
    <row r="382" spans="1:10" ht="14.4" thickBot="1">
      <c r="A382" s="150"/>
      <c r="B382" s="195"/>
      <c r="C382" s="195"/>
      <c r="D382" s="195"/>
      <c r="E382" s="195" t="s">
        <v>100</v>
      </c>
      <c r="F382" s="151">
        <v>0.1</v>
      </c>
      <c r="G382" s="195"/>
      <c r="H382" s="306" t="s">
        <v>99</v>
      </c>
      <c r="I382" s="306"/>
      <c r="J382" s="152">
        <v>0.48</v>
      </c>
    </row>
    <row r="383" spans="1:10" ht="1.05" customHeight="1" thickTop="1">
      <c r="A383" s="153"/>
      <c r="B383" s="30"/>
      <c r="C383" s="30"/>
      <c r="D383" s="30"/>
      <c r="E383" s="30"/>
      <c r="F383" s="30"/>
      <c r="G383" s="30"/>
      <c r="H383" s="30"/>
      <c r="I383" s="30"/>
      <c r="J383" s="154"/>
    </row>
    <row r="384" spans="1:10" ht="18" customHeight="1">
      <c r="A384" s="199"/>
      <c r="B384" s="197" t="s">
        <v>82</v>
      </c>
      <c r="C384" s="192" t="s">
        <v>81</v>
      </c>
      <c r="D384" s="192" t="s">
        <v>80</v>
      </c>
      <c r="E384" s="307" t="s">
        <v>129</v>
      </c>
      <c r="F384" s="307"/>
      <c r="G384" s="196" t="s">
        <v>79</v>
      </c>
      <c r="H384" s="197" t="s">
        <v>78</v>
      </c>
      <c r="I384" s="197" t="s">
        <v>77</v>
      </c>
      <c r="J384" s="198" t="s">
        <v>75</v>
      </c>
    </row>
    <row r="385" spans="1:10" ht="25.95" customHeight="1">
      <c r="A385" s="144" t="s">
        <v>128</v>
      </c>
      <c r="B385" s="28" t="s">
        <v>124</v>
      </c>
      <c r="C385" s="193" t="s">
        <v>32</v>
      </c>
      <c r="D385" s="193" t="s">
        <v>123</v>
      </c>
      <c r="E385" s="304" t="s">
        <v>122</v>
      </c>
      <c r="F385" s="304"/>
      <c r="G385" s="29" t="s">
        <v>104</v>
      </c>
      <c r="H385" s="39">
        <v>1</v>
      </c>
      <c r="I385" s="27">
        <v>0.28000000000000003</v>
      </c>
      <c r="J385" s="145">
        <v>0.28000000000000003</v>
      </c>
    </row>
    <row r="386" spans="1:10" ht="24" customHeight="1">
      <c r="A386" s="148" t="s">
        <v>108</v>
      </c>
      <c r="B386" s="34" t="s">
        <v>121</v>
      </c>
      <c r="C386" s="190" t="s">
        <v>32</v>
      </c>
      <c r="D386" s="190" t="s">
        <v>120</v>
      </c>
      <c r="E386" s="305" t="s">
        <v>119</v>
      </c>
      <c r="F386" s="305"/>
      <c r="G386" s="33" t="s">
        <v>104</v>
      </c>
      <c r="H386" s="32">
        <v>2.12E-2</v>
      </c>
      <c r="I386" s="31">
        <v>13.28</v>
      </c>
      <c r="J386" s="149">
        <v>0.28000000000000003</v>
      </c>
    </row>
    <row r="387" spans="1:10">
      <c r="A387" s="150"/>
      <c r="B387" s="195"/>
      <c r="C387" s="195"/>
      <c r="D387" s="195"/>
      <c r="E387" s="195" t="s">
        <v>103</v>
      </c>
      <c r="F387" s="151">
        <v>0.28000000000000003</v>
      </c>
      <c r="G387" s="195" t="s">
        <v>102</v>
      </c>
      <c r="H387" s="151">
        <v>0</v>
      </c>
      <c r="I387" s="195" t="s">
        <v>101</v>
      </c>
      <c r="J387" s="152">
        <v>0.28000000000000003</v>
      </c>
    </row>
    <row r="388" spans="1:10" ht="14.4" thickBot="1">
      <c r="A388" s="150"/>
      <c r="B388" s="195"/>
      <c r="C388" s="195"/>
      <c r="D388" s="195"/>
      <c r="E388" s="195" t="s">
        <v>100</v>
      </c>
      <c r="F388" s="151">
        <v>7.0000000000000007E-2</v>
      </c>
      <c r="G388" s="195"/>
      <c r="H388" s="306" t="s">
        <v>99</v>
      </c>
      <c r="I388" s="306"/>
      <c r="J388" s="152">
        <v>0.35</v>
      </c>
    </row>
    <row r="389" spans="1:10" ht="1.05" customHeight="1" thickTop="1">
      <c r="A389" s="153"/>
      <c r="B389" s="30"/>
      <c r="C389" s="30"/>
      <c r="D389" s="30"/>
      <c r="E389" s="30"/>
      <c r="F389" s="30"/>
      <c r="G389" s="30"/>
      <c r="H389" s="30"/>
      <c r="I389" s="30"/>
      <c r="J389" s="154"/>
    </row>
    <row r="390" spans="1:10" ht="18" customHeight="1">
      <c r="A390" s="199"/>
      <c r="B390" s="197" t="s">
        <v>82</v>
      </c>
      <c r="C390" s="192" t="s">
        <v>81</v>
      </c>
      <c r="D390" s="192" t="s">
        <v>80</v>
      </c>
      <c r="E390" s="307" t="s">
        <v>129</v>
      </c>
      <c r="F390" s="307"/>
      <c r="G390" s="196" t="s">
        <v>79</v>
      </c>
      <c r="H390" s="197" t="s">
        <v>78</v>
      </c>
      <c r="I390" s="197" t="s">
        <v>77</v>
      </c>
      <c r="J390" s="198" t="s">
        <v>75</v>
      </c>
    </row>
    <row r="391" spans="1:10" ht="24" customHeight="1">
      <c r="A391" s="144" t="s">
        <v>128</v>
      </c>
      <c r="B391" s="28" t="s">
        <v>236</v>
      </c>
      <c r="C391" s="193" t="s">
        <v>37</v>
      </c>
      <c r="D391" s="193" t="s">
        <v>235</v>
      </c>
      <c r="E391" s="304" t="s">
        <v>234</v>
      </c>
      <c r="F391" s="304"/>
      <c r="G391" s="29" t="s">
        <v>233</v>
      </c>
      <c r="H391" s="39">
        <v>1</v>
      </c>
      <c r="I391" s="27">
        <v>566.24</v>
      </c>
      <c r="J391" s="145">
        <v>566.24</v>
      </c>
    </row>
    <row r="392" spans="1:10" ht="24" customHeight="1">
      <c r="A392" s="146" t="s">
        <v>125</v>
      </c>
      <c r="B392" s="38" t="s">
        <v>127</v>
      </c>
      <c r="C392" s="194" t="s">
        <v>32</v>
      </c>
      <c r="D392" s="194" t="s">
        <v>126</v>
      </c>
      <c r="E392" s="300" t="s">
        <v>122</v>
      </c>
      <c r="F392" s="300"/>
      <c r="G392" s="37" t="s">
        <v>104</v>
      </c>
      <c r="H392" s="36">
        <v>12</v>
      </c>
      <c r="I392" s="35">
        <v>20.100000000000001</v>
      </c>
      <c r="J392" s="147">
        <v>241.2</v>
      </c>
    </row>
    <row r="393" spans="1:10" ht="24" customHeight="1">
      <c r="A393" s="146" t="s">
        <v>125</v>
      </c>
      <c r="B393" s="38" t="s">
        <v>166</v>
      </c>
      <c r="C393" s="194" t="s">
        <v>32</v>
      </c>
      <c r="D393" s="194" t="s">
        <v>165</v>
      </c>
      <c r="E393" s="300" t="s">
        <v>122</v>
      </c>
      <c r="F393" s="300"/>
      <c r="G393" s="37" t="s">
        <v>104</v>
      </c>
      <c r="H393" s="36">
        <v>12</v>
      </c>
      <c r="I393" s="35">
        <v>25.17</v>
      </c>
      <c r="J393" s="147">
        <v>302.04000000000002</v>
      </c>
    </row>
    <row r="394" spans="1:10" ht="24" customHeight="1">
      <c r="A394" s="148" t="s">
        <v>108</v>
      </c>
      <c r="B394" s="34" t="s">
        <v>232</v>
      </c>
      <c r="C394" s="190" t="s">
        <v>37</v>
      </c>
      <c r="D394" s="190" t="s">
        <v>231</v>
      </c>
      <c r="E394" s="305" t="s">
        <v>230</v>
      </c>
      <c r="F394" s="305"/>
      <c r="G394" s="33" t="s">
        <v>229</v>
      </c>
      <c r="H394" s="32">
        <v>1</v>
      </c>
      <c r="I394" s="31">
        <v>23</v>
      </c>
      <c r="J394" s="149">
        <v>23</v>
      </c>
    </row>
    <row r="395" spans="1:10">
      <c r="A395" s="150"/>
      <c r="B395" s="195"/>
      <c r="C395" s="195"/>
      <c r="D395" s="195"/>
      <c r="E395" s="195" t="s">
        <v>103</v>
      </c>
      <c r="F395" s="151">
        <v>385.2</v>
      </c>
      <c r="G395" s="195" t="s">
        <v>102</v>
      </c>
      <c r="H395" s="151">
        <v>0</v>
      </c>
      <c r="I395" s="195" t="s">
        <v>101</v>
      </c>
      <c r="J395" s="152">
        <v>385.2</v>
      </c>
    </row>
    <row r="396" spans="1:10" ht="14.4" thickBot="1">
      <c r="A396" s="150"/>
      <c r="B396" s="195"/>
      <c r="C396" s="195"/>
      <c r="D396" s="195"/>
      <c r="E396" s="195" t="s">
        <v>100</v>
      </c>
      <c r="F396" s="151">
        <v>152.26</v>
      </c>
      <c r="G396" s="195"/>
      <c r="H396" s="306" t="s">
        <v>99</v>
      </c>
      <c r="I396" s="306"/>
      <c r="J396" s="152">
        <v>718.5</v>
      </c>
    </row>
    <row r="397" spans="1:10" ht="1.05" customHeight="1" thickTop="1">
      <c r="A397" s="153"/>
      <c r="B397" s="30"/>
      <c r="C397" s="30"/>
      <c r="D397" s="30"/>
      <c r="E397" s="30"/>
      <c r="F397" s="30"/>
      <c r="G397" s="30"/>
      <c r="H397" s="30"/>
      <c r="I397" s="30"/>
      <c r="J397" s="154"/>
    </row>
    <row r="398" spans="1:10" ht="18" customHeight="1">
      <c r="A398" s="199"/>
      <c r="B398" s="197" t="s">
        <v>82</v>
      </c>
      <c r="C398" s="192" t="s">
        <v>81</v>
      </c>
      <c r="D398" s="192" t="s">
        <v>80</v>
      </c>
      <c r="E398" s="307" t="s">
        <v>129</v>
      </c>
      <c r="F398" s="307"/>
      <c r="G398" s="196" t="s">
        <v>79</v>
      </c>
      <c r="H398" s="197" t="s">
        <v>78</v>
      </c>
      <c r="I398" s="197" t="s">
        <v>77</v>
      </c>
      <c r="J398" s="198" t="s">
        <v>75</v>
      </c>
    </row>
    <row r="399" spans="1:10" ht="24" customHeight="1">
      <c r="A399" s="144" t="s">
        <v>128</v>
      </c>
      <c r="B399" s="28" t="s">
        <v>228</v>
      </c>
      <c r="C399" s="193" t="s">
        <v>32</v>
      </c>
      <c r="D399" s="193" t="s">
        <v>227</v>
      </c>
      <c r="E399" s="304" t="s">
        <v>122</v>
      </c>
      <c r="F399" s="304"/>
      <c r="G399" s="29" t="s">
        <v>104</v>
      </c>
      <c r="H399" s="39">
        <v>1</v>
      </c>
      <c r="I399" s="27">
        <v>31.93</v>
      </c>
      <c r="J399" s="145">
        <v>31.93</v>
      </c>
    </row>
    <row r="400" spans="1:10" ht="25.95" customHeight="1">
      <c r="A400" s="146" t="s">
        <v>125</v>
      </c>
      <c r="B400" s="38" t="s">
        <v>226</v>
      </c>
      <c r="C400" s="194" t="s">
        <v>32</v>
      </c>
      <c r="D400" s="194" t="s">
        <v>225</v>
      </c>
      <c r="E400" s="300" t="s">
        <v>122</v>
      </c>
      <c r="F400" s="300"/>
      <c r="G400" s="37" t="s">
        <v>104</v>
      </c>
      <c r="H400" s="36">
        <v>1</v>
      </c>
      <c r="I400" s="35">
        <v>0.6</v>
      </c>
      <c r="J400" s="147">
        <v>0.6</v>
      </c>
    </row>
    <row r="401" spans="1:10" ht="25.95" customHeight="1">
      <c r="A401" s="148" t="s">
        <v>108</v>
      </c>
      <c r="B401" s="34" t="s">
        <v>107</v>
      </c>
      <c r="C401" s="190" t="s">
        <v>32</v>
      </c>
      <c r="D401" s="190" t="s">
        <v>106</v>
      </c>
      <c r="E401" s="305" t="s">
        <v>105</v>
      </c>
      <c r="F401" s="305"/>
      <c r="G401" s="33" t="s">
        <v>104</v>
      </c>
      <c r="H401" s="32">
        <v>1</v>
      </c>
      <c r="I401" s="31">
        <v>0.08</v>
      </c>
      <c r="J401" s="149">
        <v>0.08</v>
      </c>
    </row>
    <row r="402" spans="1:10" ht="25.95" customHeight="1">
      <c r="A402" s="148" t="s">
        <v>108</v>
      </c>
      <c r="B402" s="34" t="s">
        <v>110</v>
      </c>
      <c r="C402" s="190" t="s">
        <v>32</v>
      </c>
      <c r="D402" s="190" t="s">
        <v>109</v>
      </c>
      <c r="E402" s="305" t="s">
        <v>105</v>
      </c>
      <c r="F402" s="305"/>
      <c r="G402" s="33" t="s">
        <v>104</v>
      </c>
      <c r="H402" s="32">
        <v>1</v>
      </c>
      <c r="I402" s="31">
        <v>1.43</v>
      </c>
      <c r="J402" s="149">
        <v>1.43</v>
      </c>
    </row>
    <row r="403" spans="1:10" ht="25.95" customHeight="1">
      <c r="A403" s="148" t="s">
        <v>108</v>
      </c>
      <c r="B403" s="34" t="s">
        <v>220</v>
      </c>
      <c r="C403" s="190" t="s">
        <v>32</v>
      </c>
      <c r="D403" s="190" t="s">
        <v>219</v>
      </c>
      <c r="E403" s="305" t="s">
        <v>105</v>
      </c>
      <c r="F403" s="305"/>
      <c r="G403" s="33" t="s">
        <v>104</v>
      </c>
      <c r="H403" s="32">
        <v>1</v>
      </c>
      <c r="I403" s="31">
        <v>1.28</v>
      </c>
      <c r="J403" s="149">
        <v>1.28</v>
      </c>
    </row>
    <row r="404" spans="1:10" ht="25.95" customHeight="1">
      <c r="A404" s="148" t="s">
        <v>108</v>
      </c>
      <c r="B404" s="34" t="s">
        <v>222</v>
      </c>
      <c r="C404" s="190" t="s">
        <v>32</v>
      </c>
      <c r="D404" s="190" t="s">
        <v>221</v>
      </c>
      <c r="E404" s="305" t="s">
        <v>105</v>
      </c>
      <c r="F404" s="305"/>
      <c r="G404" s="33" t="s">
        <v>104</v>
      </c>
      <c r="H404" s="32">
        <v>1</v>
      </c>
      <c r="I404" s="31">
        <v>0.08</v>
      </c>
      <c r="J404" s="149">
        <v>0.08</v>
      </c>
    </row>
    <row r="405" spans="1:10" ht="24" customHeight="1">
      <c r="A405" s="148" t="s">
        <v>108</v>
      </c>
      <c r="B405" s="34" t="s">
        <v>224</v>
      </c>
      <c r="C405" s="190" t="s">
        <v>32</v>
      </c>
      <c r="D405" s="190" t="s">
        <v>223</v>
      </c>
      <c r="E405" s="305" t="s">
        <v>119</v>
      </c>
      <c r="F405" s="305"/>
      <c r="G405" s="33" t="s">
        <v>104</v>
      </c>
      <c r="H405" s="32">
        <v>1</v>
      </c>
      <c r="I405" s="31">
        <v>28.46</v>
      </c>
      <c r="J405" s="149">
        <v>28.46</v>
      </c>
    </row>
    <row r="406" spans="1:10">
      <c r="A406" s="150"/>
      <c r="B406" s="195"/>
      <c r="C406" s="195"/>
      <c r="D406" s="195"/>
      <c r="E406" s="195" t="s">
        <v>103</v>
      </c>
      <c r="F406" s="151">
        <v>29.06</v>
      </c>
      <c r="G406" s="195" t="s">
        <v>102</v>
      </c>
      <c r="H406" s="151">
        <v>0</v>
      </c>
      <c r="I406" s="195" t="s">
        <v>101</v>
      </c>
      <c r="J406" s="152">
        <v>29.06</v>
      </c>
    </row>
    <row r="407" spans="1:10" ht="14.4" thickBot="1">
      <c r="A407" s="150"/>
      <c r="B407" s="195"/>
      <c r="C407" s="195"/>
      <c r="D407" s="195"/>
      <c r="E407" s="195" t="s">
        <v>100</v>
      </c>
      <c r="F407" s="151">
        <v>8.58</v>
      </c>
      <c r="G407" s="195"/>
      <c r="H407" s="306" t="s">
        <v>99</v>
      </c>
      <c r="I407" s="306"/>
      <c r="J407" s="152">
        <v>40.51</v>
      </c>
    </row>
    <row r="408" spans="1:10" ht="1.05" customHeight="1" thickTop="1">
      <c r="A408" s="153"/>
      <c r="B408" s="30"/>
      <c r="C408" s="30"/>
      <c r="D408" s="30"/>
      <c r="E408" s="30"/>
      <c r="F408" s="30"/>
      <c r="G408" s="30"/>
      <c r="H408" s="30"/>
      <c r="I408" s="30"/>
      <c r="J408" s="154"/>
    </row>
    <row r="409" spans="1:10" ht="18" customHeight="1">
      <c r="A409" s="199"/>
      <c r="B409" s="197" t="s">
        <v>82</v>
      </c>
      <c r="C409" s="192" t="s">
        <v>81</v>
      </c>
      <c r="D409" s="192" t="s">
        <v>80</v>
      </c>
      <c r="E409" s="307" t="s">
        <v>129</v>
      </c>
      <c r="F409" s="307"/>
      <c r="G409" s="196" t="s">
        <v>79</v>
      </c>
      <c r="H409" s="197" t="s">
        <v>78</v>
      </c>
      <c r="I409" s="197" t="s">
        <v>77</v>
      </c>
      <c r="J409" s="198" t="s">
        <v>75</v>
      </c>
    </row>
    <row r="410" spans="1:10" ht="25.95" customHeight="1">
      <c r="A410" s="144" t="s">
        <v>128</v>
      </c>
      <c r="B410" s="28" t="s">
        <v>218</v>
      </c>
      <c r="C410" s="193" t="s">
        <v>32</v>
      </c>
      <c r="D410" s="193" t="s">
        <v>217</v>
      </c>
      <c r="E410" s="304" t="s">
        <v>122</v>
      </c>
      <c r="F410" s="304"/>
      <c r="G410" s="29" t="s">
        <v>104</v>
      </c>
      <c r="H410" s="39">
        <v>1</v>
      </c>
      <c r="I410" s="27">
        <v>115.76</v>
      </c>
      <c r="J410" s="145">
        <v>115.76</v>
      </c>
    </row>
    <row r="411" spans="1:10" ht="25.95" customHeight="1">
      <c r="A411" s="146" t="s">
        <v>125</v>
      </c>
      <c r="B411" s="38" t="s">
        <v>216</v>
      </c>
      <c r="C411" s="194" t="s">
        <v>32</v>
      </c>
      <c r="D411" s="194" t="s">
        <v>215</v>
      </c>
      <c r="E411" s="300" t="s">
        <v>122</v>
      </c>
      <c r="F411" s="300"/>
      <c r="G411" s="37" t="s">
        <v>104</v>
      </c>
      <c r="H411" s="36">
        <v>1</v>
      </c>
      <c r="I411" s="35">
        <v>1.65</v>
      </c>
      <c r="J411" s="147">
        <v>1.65</v>
      </c>
    </row>
    <row r="412" spans="1:10" ht="25.95" customHeight="1">
      <c r="A412" s="148" t="s">
        <v>108</v>
      </c>
      <c r="B412" s="34" t="s">
        <v>110</v>
      </c>
      <c r="C412" s="190" t="s">
        <v>32</v>
      </c>
      <c r="D412" s="190" t="s">
        <v>109</v>
      </c>
      <c r="E412" s="305" t="s">
        <v>105</v>
      </c>
      <c r="F412" s="305"/>
      <c r="G412" s="33" t="s">
        <v>104</v>
      </c>
      <c r="H412" s="32">
        <v>1</v>
      </c>
      <c r="I412" s="31">
        <v>1.43</v>
      </c>
      <c r="J412" s="149">
        <v>1.43</v>
      </c>
    </row>
    <row r="413" spans="1:10" ht="25.95" customHeight="1">
      <c r="A413" s="148" t="s">
        <v>108</v>
      </c>
      <c r="B413" s="34" t="s">
        <v>107</v>
      </c>
      <c r="C413" s="190" t="s">
        <v>32</v>
      </c>
      <c r="D413" s="190" t="s">
        <v>106</v>
      </c>
      <c r="E413" s="305" t="s">
        <v>105</v>
      </c>
      <c r="F413" s="305"/>
      <c r="G413" s="33" t="s">
        <v>104</v>
      </c>
      <c r="H413" s="32">
        <v>1</v>
      </c>
      <c r="I413" s="31">
        <v>0.08</v>
      </c>
      <c r="J413" s="149">
        <v>0.08</v>
      </c>
    </row>
    <row r="414" spans="1:10" ht="24" customHeight="1">
      <c r="A414" s="148" t="s">
        <v>108</v>
      </c>
      <c r="B414" s="34" t="s">
        <v>212</v>
      </c>
      <c r="C414" s="190" t="s">
        <v>32</v>
      </c>
      <c r="D414" s="190" t="s">
        <v>211</v>
      </c>
      <c r="E414" s="305" t="s">
        <v>119</v>
      </c>
      <c r="F414" s="305"/>
      <c r="G414" s="33" t="s">
        <v>104</v>
      </c>
      <c r="H414" s="32">
        <v>1</v>
      </c>
      <c r="I414" s="31">
        <v>111.82</v>
      </c>
      <c r="J414" s="149">
        <v>111.82</v>
      </c>
    </row>
    <row r="415" spans="1:10" ht="25.95" customHeight="1">
      <c r="A415" s="148" t="s">
        <v>108</v>
      </c>
      <c r="B415" s="34" t="s">
        <v>210</v>
      </c>
      <c r="C415" s="190" t="s">
        <v>32</v>
      </c>
      <c r="D415" s="190" t="s">
        <v>209</v>
      </c>
      <c r="E415" s="305" t="s">
        <v>105</v>
      </c>
      <c r="F415" s="305"/>
      <c r="G415" s="33" t="s">
        <v>104</v>
      </c>
      <c r="H415" s="32">
        <v>1</v>
      </c>
      <c r="I415" s="31">
        <v>0.01</v>
      </c>
      <c r="J415" s="149">
        <v>0.01</v>
      </c>
    </row>
    <row r="416" spans="1:10" ht="25.95" customHeight="1">
      <c r="A416" s="148" t="s">
        <v>108</v>
      </c>
      <c r="B416" s="34" t="s">
        <v>214</v>
      </c>
      <c r="C416" s="190" t="s">
        <v>32</v>
      </c>
      <c r="D416" s="190" t="s">
        <v>213</v>
      </c>
      <c r="E416" s="305" t="s">
        <v>105</v>
      </c>
      <c r="F416" s="305"/>
      <c r="G416" s="33" t="s">
        <v>104</v>
      </c>
      <c r="H416" s="32">
        <v>1</v>
      </c>
      <c r="I416" s="31">
        <v>0.77</v>
      </c>
      <c r="J416" s="149">
        <v>0.77</v>
      </c>
    </row>
    <row r="417" spans="1:10">
      <c r="A417" s="150"/>
      <c r="B417" s="195"/>
      <c r="C417" s="195"/>
      <c r="D417" s="195"/>
      <c r="E417" s="195" t="s">
        <v>103</v>
      </c>
      <c r="F417" s="151">
        <v>113.47</v>
      </c>
      <c r="G417" s="195" t="s">
        <v>102</v>
      </c>
      <c r="H417" s="151">
        <v>0</v>
      </c>
      <c r="I417" s="195" t="s">
        <v>101</v>
      </c>
      <c r="J417" s="152">
        <v>113.47</v>
      </c>
    </row>
    <row r="418" spans="1:10" ht="14.4" thickBot="1">
      <c r="A418" s="150"/>
      <c r="B418" s="195"/>
      <c r="C418" s="195"/>
      <c r="D418" s="195"/>
      <c r="E418" s="195" t="s">
        <v>100</v>
      </c>
      <c r="F418" s="151">
        <v>31.12</v>
      </c>
      <c r="G418" s="195"/>
      <c r="H418" s="306" t="s">
        <v>99</v>
      </c>
      <c r="I418" s="306"/>
      <c r="J418" s="152">
        <v>146.88</v>
      </c>
    </row>
    <row r="419" spans="1:10" ht="1.05" customHeight="1" thickTop="1">
      <c r="A419" s="153"/>
      <c r="B419" s="30"/>
      <c r="C419" s="30"/>
      <c r="D419" s="30"/>
      <c r="E419" s="30"/>
      <c r="F419" s="30"/>
      <c r="G419" s="30"/>
      <c r="H419" s="30"/>
      <c r="I419" s="30"/>
      <c r="J419" s="154"/>
    </row>
    <row r="420" spans="1:10" ht="18" customHeight="1">
      <c r="A420" s="199"/>
      <c r="B420" s="197" t="s">
        <v>82</v>
      </c>
      <c r="C420" s="192" t="s">
        <v>81</v>
      </c>
      <c r="D420" s="192" t="s">
        <v>80</v>
      </c>
      <c r="E420" s="307" t="s">
        <v>129</v>
      </c>
      <c r="F420" s="307"/>
      <c r="G420" s="196" t="s">
        <v>79</v>
      </c>
      <c r="H420" s="197" t="s">
        <v>78</v>
      </c>
      <c r="I420" s="197" t="s">
        <v>77</v>
      </c>
      <c r="J420" s="198" t="s">
        <v>75</v>
      </c>
    </row>
    <row r="421" spans="1:10" ht="24" customHeight="1">
      <c r="A421" s="144" t="s">
        <v>128</v>
      </c>
      <c r="B421" s="28" t="s">
        <v>208</v>
      </c>
      <c r="C421" s="193" t="s">
        <v>32</v>
      </c>
      <c r="D421" s="193" t="s">
        <v>207</v>
      </c>
      <c r="E421" s="304" t="s">
        <v>559</v>
      </c>
      <c r="F421" s="304"/>
      <c r="G421" s="29" t="s">
        <v>25</v>
      </c>
      <c r="H421" s="39">
        <v>1</v>
      </c>
      <c r="I421" s="27">
        <v>79.510000000000005</v>
      </c>
      <c r="J421" s="145">
        <v>79.510000000000005</v>
      </c>
    </row>
    <row r="422" spans="1:10" ht="24" customHeight="1">
      <c r="A422" s="146" t="s">
        <v>125</v>
      </c>
      <c r="B422" s="38" t="s">
        <v>127</v>
      </c>
      <c r="C422" s="194" t="s">
        <v>32</v>
      </c>
      <c r="D422" s="194" t="s">
        <v>126</v>
      </c>
      <c r="E422" s="300" t="s">
        <v>122</v>
      </c>
      <c r="F422" s="300"/>
      <c r="G422" s="37" t="s">
        <v>104</v>
      </c>
      <c r="H422" s="36">
        <v>3.9557666999999999</v>
      </c>
      <c r="I422" s="35">
        <v>20.100000000000001</v>
      </c>
      <c r="J422" s="147">
        <v>79.510000000000005</v>
      </c>
    </row>
    <row r="423" spans="1:10">
      <c r="A423" s="150"/>
      <c r="B423" s="195"/>
      <c r="C423" s="195"/>
      <c r="D423" s="195"/>
      <c r="E423" s="195" t="s">
        <v>103</v>
      </c>
      <c r="F423" s="151">
        <v>53.64</v>
      </c>
      <c r="G423" s="195" t="s">
        <v>102</v>
      </c>
      <c r="H423" s="151">
        <v>0</v>
      </c>
      <c r="I423" s="195" t="s">
        <v>101</v>
      </c>
      <c r="J423" s="152">
        <v>53.64</v>
      </c>
    </row>
    <row r="424" spans="1:10" ht="14.4" thickBot="1">
      <c r="A424" s="150"/>
      <c r="B424" s="195"/>
      <c r="C424" s="195"/>
      <c r="D424" s="195"/>
      <c r="E424" s="195" t="s">
        <v>100</v>
      </c>
      <c r="F424" s="151">
        <v>21.38</v>
      </c>
      <c r="G424" s="195"/>
      <c r="H424" s="306" t="s">
        <v>99</v>
      </c>
      <c r="I424" s="306"/>
      <c r="J424" s="152">
        <v>100.89</v>
      </c>
    </row>
    <row r="425" spans="1:10" ht="1.05" customHeight="1" thickTop="1">
      <c r="A425" s="153"/>
      <c r="B425" s="30"/>
      <c r="C425" s="30"/>
      <c r="D425" s="30"/>
      <c r="E425" s="30"/>
      <c r="F425" s="30"/>
      <c r="G425" s="30"/>
      <c r="H425" s="30"/>
      <c r="I425" s="30"/>
      <c r="J425" s="154"/>
    </row>
    <row r="426" spans="1:10" ht="18" customHeight="1">
      <c r="A426" s="199"/>
      <c r="B426" s="197" t="s">
        <v>82</v>
      </c>
      <c r="C426" s="192" t="s">
        <v>81</v>
      </c>
      <c r="D426" s="192" t="s">
        <v>80</v>
      </c>
      <c r="E426" s="307" t="s">
        <v>129</v>
      </c>
      <c r="F426" s="307"/>
      <c r="G426" s="196" t="s">
        <v>79</v>
      </c>
      <c r="H426" s="197" t="s">
        <v>78</v>
      </c>
      <c r="I426" s="197" t="s">
        <v>77</v>
      </c>
      <c r="J426" s="198" t="s">
        <v>75</v>
      </c>
    </row>
    <row r="427" spans="1:10" ht="39" customHeight="1">
      <c r="A427" s="144" t="s">
        <v>128</v>
      </c>
      <c r="B427" s="28" t="s">
        <v>206</v>
      </c>
      <c r="C427" s="193" t="s">
        <v>32</v>
      </c>
      <c r="D427" s="193" t="s">
        <v>205</v>
      </c>
      <c r="E427" s="304" t="s">
        <v>558</v>
      </c>
      <c r="F427" s="304"/>
      <c r="G427" s="29" t="s">
        <v>2</v>
      </c>
      <c r="H427" s="39">
        <v>1</v>
      </c>
      <c r="I427" s="27">
        <v>22.56</v>
      </c>
      <c r="J427" s="145">
        <v>22.56</v>
      </c>
    </row>
    <row r="428" spans="1:10" ht="24" customHeight="1">
      <c r="A428" s="146" t="s">
        <v>125</v>
      </c>
      <c r="B428" s="38" t="s">
        <v>166</v>
      </c>
      <c r="C428" s="194" t="s">
        <v>32</v>
      </c>
      <c r="D428" s="194" t="s">
        <v>165</v>
      </c>
      <c r="E428" s="300" t="s">
        <v>122</v>
      </c>
      <c r="F428" s="300"/>
      <c r="G428" s="37" t="s">
        <v>104</v>
      </c>
      <c r="H428" s="36">
        <v>0.16309999999999999</v>
      </c>
      <c r="I428" s="35">
        <v>25.17</v>
      </c>
      <c r="J428" s="147">
        <v>4.0999999999999996</v>
      </c>
    </row>
    <row r="429" spans="1:10" ht="24" customHeight="1">
      <c r="A429" s="146" t="s">
        <v>125</v>
      </c>
      <c r="B429" s="38" t="s">
        <v>127</v>
      </c>
      <c r="C429" s="194" t="s">
        <v>32</v>
      </c>
      <c r="D429" s="194" t="s">
        <v>126</v>
      </c>
      <c r="E429" s="300" t="s">
        <v>122</v>
      </c>
      <c r="F429" s="300"/>
      <c r="G429" s="37" t="s">
        <v>104</v>
      </c>
      <c r="H429" s="36">
        <v>4.4400000000000002E-2</v>
      </c>
      <c r="I429" s="35">
        <v>20.100000000000001</v>
      </c>
      <c r="J429" s="147">
        <v>0.89</v>
      </c>
    </row>
    <row r="430" spans="1:10" ht="39" customHeight="1">
      <c r="A430" s="146" t="s">
        <v>125</v>
      </c>
      <c r="B430" s="38" t="s">
        <v>204</v>
      </c>
      <c r="C430" s="194" t="s">
        <v>32</v>
      </c>
      <c r="D430" s="194" t="s">
        <v>203</v>
      </c>
      <c r="E430" s="300" t="s">
        <v>557</v>
      </c>
      <c r="F430" s="300"/>
      <c r="G430" s="37" t="s">
        <v>25</v>
      </c>
      <c r="H430" s="36">
        <v>3.39E-2</v>
      </c>
      <c r="I430" s="35">
        <v>518.57000000000005</v>
      </c>
      <c r="J430" s="147">
        <v>17.57</v>
      </c>
    </row>
    <row r="431" spans="1:10">
      <c r="A431" s="150"/>
      <c r="B431" s="195"/>
      <c r="C431" s="195"/>
      <c r="D431" s="195"/>
      <c r="E431" s="195" t="s">
        <v>103</v>
      </c>
      <c r="F431" s="151">
        <v>5.46</v>
      </c>
      <c r="G431" s="195" t="s">
        <v>102</v>
      </c>
      <c r="H431" s="151">
        <v>0</v>
      </c>
      <c r="I431" s="195" t="s">
        <v>101</v>
      </c>
      <c r="J431" s="152">
        <v>5.46</v>
      </c>
    </row>
    <row r="432" spans="1:10" ht="14.4" thickBot="1">
      <c r="A432" s="150"/>
      <c r="B432" s="195"/>
      <c r="C432" s="195"/>
      <c r="D432" s="195"/>
      <c r="E432" s="195" t="s">
        <v>100</v>
      </c>
      <c r="F432" s="151">
        <v>6.06</v>
      </c>
      <c r="G432" s="195"/>
      <c r="H432" s="306" t="s">
        <v>99</v>
      </c>
      <c r="I432" s="306"/>
      <c r="J432" s="152">
        <v>28.62</v>
      </c>
    </row>
    <row r="433" spans="1:10" ht="1.05" customHeight="1" thickTop="1">
      <c r="A433" s="153"/>
      <c r="B433" s="30"/>
      <c r="C433" s="30"/>
      <c r="D433" s="30"/>
      <c r="E433" s="30"/>
      <c r="F433" s="30"/>
      <c r="G433" s="30"/>
      <c r="H433" s="30"/>
      <c r="I433" s="30"/>
      <c r="J433" s="154"/>
    </row>
    <row r="434" spans="1:10" ht="18" customHeight="1">
      <c r="A434" s="199"/>
      <c r="B434" s="197" t="s">
        <v>82</v>
      </c>
      <c r="C434" s="192" t="s">
        <v>81</v>
      </c>
      <c r="D434" s="192" t="s">
        <v>80</v>
      </c>
      <c r="E434" s="307" t="s">
        <v>129</v>
      </c>
      <c r="F434" s="307"/>
      <c r="G434" s="196" t="s">
        <v>79</v>
      </c>
      <c r="H434" s="197" t="s">
        <v>78</v>
      </c>
      <c r="I434" s="197" t="s">
        <v>77</v>
      </c>
      <c r="J434" s="198" t="s">
        <v>75</v>
      </c>
    </row>
    <row r="435" spans="1:10" ht="39" customHeight="1">
      <c r="A435" s="144" t="s">
        <v>128</v>
      </c>
      <c r="B435" s="28" t="s">
        <v>202</v>
      </c>
      <c r="C435" s="193" t="s">
        <v>32</v>
      </c>
      <c r="D435" s="193" t="s">
        <v>201</v>
      </c>
      <c r="E435" s="304" t="s">
        <v>553</v>
      </c>
      <c r="F435" s="304"/>
      <c r="G435" s="29" t="s">
        <v>130</v>
      </c>
      <c r="H435" s="39">
        <v>1</v>
      </c>
      <c r="I435" s="27">
        <v>260.05</v>
      </c>
      <c r="J435" s="145">
        <v>260.05</v>
      </c>
    </row>
    <row r="436" spans="1:10" ht="39" customHeight="1">
      <c r="A436" s="146" t="s">
        <v>125</v>
      </c>
      <c r="B436" s="38" t="s">
        <v>196</v>
      </c>
      <c r="C436" s="194" t="s">
        <v>32</v>
      </c>
      <c r="D436" s="194" t="s">
        <v>195</v>
      </c>
      <c r="E436" s="300" t="s">
        <v>555</v>
      </c>
      <c r="F436" s="300"/>
      <c r="G436" s="37" t="s">
        <v>104</v>
      </c>
      <c r="H436" s="36">
        <v>1</v>
      </c>
      <c r="I436" s="35">
        <v>73.94</v>
      </c>
      <c r="J436" s="147">
        <v>73.94</v>
      </c>
    </row>
    <row r="437" spans="1:10" ht="39" customHeight="1">
      <c r="A437" s="146" t="s">
        <v>125</v>
      </c>
      <c r="B437" s="38" t="s">
        <v>198</v>
      </c>
      <c r="C437" s="194" t="s">
        <v>32</v>
      </c>
      <c r="D437" s="194" t="s">
        <v>197</v>
      </c>
      <c r="E437" s="300" t="s">
        <v>555</v>
      </c>
      <c r="F437" s="300"/>
      <c r="G437" s="37" t="s">
        <v>104</v>
      </c>
      <c r="H437" s="36">
        <v>1</v>
      </c>
      <c r="I437" s="35">
        <v>16.21</v>
      </c>
      <c r="J437" s="147">
        <v>16.21</v>
      </c>
    </row>
    <row r="438" spans="1:10" ht="39" customHeight="1">
      <c r="A438" s="146" t="s">
        <v>125</v>
      </c>
      <c r="B438" s="38" t="s">
        <v>200</v>
      </c>
      <c r="C438" s="194" t="s">
        <v>32</v>
      </c>
      <c r="D438" s="194" t="s">
        <v>199</v>
      </c>
      <c r="E438" s="300" t="s">
        <v>555</v>
      </c>
      <c r="F438" s="300"/>
      <c r="G438" s="37" t="s">
        <v>104</v>
      </c>
      <c r="H438" s="36">
        <v>1</v>
      </c>
      <c r="I438" s="35">
        <v>46</v>
      </c>
      <c r="J438" s="147">
        <v>46</v>
      </c>
    </row>
    <row r="439" spans="1:10" ht="25.95" customHeight="1">
      <c r="A439" s="146" t="s">
        <v>125</v>
      </c>
      <c r="B439" s="38" t="s">
        <v>176</v>
      </c>
      <c r="C439" s="194" t="s">
        <v>32</v>
      </c>
      <c r="D439" s="194" t="s">
        <v>175</v>
      </c>
      <c r="E439" s="300" t="s">
        <v>122</v>
      </c>
      <c r="F439" s="300"/>
      <c r="G439" s="37" t="s">
        <v>104</v>
      </c>
      <c r="H439" s="36">
        <v>1</v>
      </c>
      <c r="I439" s="35">
        <v>41.78</v>
      </c>
      <c r="J439" s="147">
        <v>41.78</v>
      </c>
    </row>
    <row r="440" spans="1:10" ht="39" customHeight="1">
      <c r="A440" s="146" t="s">
        <v>125</v>
      </c>
      <c r="B440" s="38" t="s">
        <v>192</v>
      </c>
      <c r="C440" s="194" t="s">
        <v>32</v>
      </c>
      <c r="D440" s="194" t="s">
        <v>191</v>
      </c>
      <c r="E440" s="300" t="s">
        <v>555</v>
      </c>
      <c r="F440" s="300"/>
      <c r="G440" s="37" t="s">
        <v>104</v>
      </c>
      <c r="H440" s="36">
        <v>1</v>
      </c>
      <c r="I440" s="35">
        <v>82.12</v>
      </c>
      <c r="J440" s="147">
        <v>82.12</v>
      </c>
    </row>
    <row r="441" spans="1:10">
      <c r="A441" s="150"/>
      <c r="B441" s="195"/>
      <c r="C441" s="195"/>
      <c r="D441" s="195"/>
      <c r="E441" s="195" t="s">
        <v>103</v>
      </c>
      <c r="F441" s="151">
        <v>36.340000000000003</v>
      </c>
      <c r="G441" s="195" t="s">
        <v>102</v>
      </c>
      <c r="H441" s="151">
        <v>0</v>
      </c>
      <c r="I441" s="195" t="s">
        <v>101</v>
      </c>
      <c r="J441" s="152">
        <v>36.340000000000003</v>
      </c>
    </row>
    <row r="442" spans="1:10" ht="14.4" thickBot="1">
      <c r="A442" s="150"/>
      <c r="B442" s="195"/>
      <c r="C442" s="195"/>
      <c r="D442" s="195"/>
      <c r="E442" s="195" t="s">
        <v>100</v>
      </c>
      <c r="F442" s="151">
        <v>69.92</v>
      </c>
      <c r="G442" s="195"/>
      <c r="H442" s="306" t="s">
        <v>99</v>
      </c>
      <c r="I442" s="306"/>
      <c r="J442" s="152">
        <v>329.97</v>
      </c>
    </row>
    <row r="443" spans="1:10" ht="1.05" customHeight="1" thickTop="1">
      <c r="A443" s="153"/>
      <c r="B443" s="30"/>
      <c r="C443" s="30"/>
      <c r="D443" s="30"/>
      <c r="E443" s="30"/>
      <c r="F443" s="30"/>
      <c r="G443" s="30"/>
      <c r="H443" s="30"/>
      <c r="I443" s="30"/>
      <c r="J443" s="154"/>
    </row>
    <row r="444" spans="1:10" ht="18" customHeight="1">
      <c r="A444" s="199"/>
      <c r="B444" s="197" t="s">
        <v>82</v>
      </c>
      <c r="C444" s="192" t="s">
        <v>81</v>
      </c>
      <c r="D444" s="192" t="s">
        <v>80</v>
      </c>
      <c r="E444" s="307" t="s">
        <v>129</v>
      </c>
      <c r="F444" s="307"/>
      <c r="G444" s="196" t="s">
        <v>79</v>
      </c>
      <c r="H444" s="197" t="s">
        <v>78</v>
      </c>
      <c r="I444" s="197" t="s">
        <v>77</v>
      </c>
      <c r="J444" s="198" t="s">
        <v>75</v>
      </c>
    </row>
    <row r="445" spans="1:10" ht="39" customHeight="1">
      <c r="A445" s="144" t="s">
        <v>128</v>
      </c>
      <c r="B445" s="28" t="s">
        <v>200</v>
      </c>
      <c r="C445" s="193" t="s">
        <v>32</v>
      </c>
      <c r="D445" s="193" t="s">
        <v>199</v>
      </c>
      <c r="E445" s="304" t="s">
        <v>555</v>
      </c>
      <c r="F445" s="304"/>
      <c r="G445" s="29" t="s">
        <v>104</v>
      </c>
      <c r="H445" s="39">
        <v>1</v>
      </c>
      <c r="I445" s="27">
        <v>46</v>
      </c>
      <c r="J445" s="145">
        <v>46</v>
      </c>
    </row>
    <row r="446" spans="1:10" ht="39" customHeight="1">
      <c r="A446" s="148" t="s">
        <v>108</v>
      </c>
      <c r="B446" s="34" t="s">
        <v>194</v>
      </c>
      <c r="C446" s="190" t="s">
        <v>32</v>
      </c>
      <c r="D446" s="190" t="s">
        <v>193</v>
      </c>
      <c r="E446" s="305" t="s">
        <v>556</v>
      </c>
      <c r="F446" s="305"/>
      <c r="G446" s="33" t="s">
        <v>146</v>
      </c>
      <c r="H446" s="32">
        <v>4.0000000000000003E-5</v>
      </c>
      <c r="I446" s="31">
        <v>1150000</v>
      </c>
      <c r="J446" s="149">
        <v>46</v>
      </c>
    </row>
    <row r="447" spans="1:10">
      <c r="A447" s="150"/>
      <c r="B447" s="195"/>
      <c r="C447" s="195"/>
      <c r="D447" s="195"/>
      <c r="E447" s="195" t="s">
        <v>103</v>
      </c>
      <c r="F447" s="151">
        <v>0</v>
      </c>
      <c r="G447" s="195" t="s">
        <v>102</v>
      </c>
      <c r="H447" s="151">
        <v>0</v>
      </c>
      <c r="I447" s="195" t="s">
        <v>101</v>
      </c>
      <c r="J447" s="152">
        <v>0</v>
      </c>
    </row>
    <row r="448" spans="1:10" ht="14.4" thickBot="1">
      <c r="A448" s="150"/>
      <c r="B448" s="195"/>
      <c r="C448" s="195"/>
      <c r="D448" s="195"/>
      <c r="E448" s="195" t="s">
        <v>100</v>
      </c>
      <c r="F448" s="151">
        <v>12.36</v>
      </c>
      <c r="G448" s="195"/>
      <c r="H448" s="306" t="s">
        <v>99</v>
      </c>
      <c r="I448" s="306"/>
      <c r="J448" s="152">
        <v>58.36</v>
      </c>
    </row>
    <row r="449" spans="1:10" ht="1.05" customHeight="1" thickTop="1">
      <c r="A449" s="153"/>
      <c r="B449" s="30"/>
      <c r="C449" s="30"/>
      <c r="D449" s="30"/>
      <c r="E449" s="30"/>
      <c r="F449" s="30"/>
      <c r="G449" s="30"/>
      <c r="H449" s="30"/>
      <c r="I449" s="30"/>
      <c r="J449" s="154"/>
    </row>
    <row r="450" spans="1:10" ht="18" customHeight="1">
      <c r="A450" s="199"/>
      <c r="B450" s="197" t="s">
        <v>82</v>
      </c>
      <c r="C450" s="192" t="s">
        <v>81</v>
      </c>
      <c r="D450" s="192" t="s">
        <v>80</v>
      </c>
      <c r="E450" s="307" t="s">
        <v>129</v>
      </c>
      <c r="F450" s="307"/>
      <c r="G450" s="196" t="s">
        <v>79</v>
      </c>
      <c r="H450" s="197" t="s">
        <v>78</v>
      </c>
      <c r="I450" s="197" t="s">
        <v>77</v>
      </c>
      <c r="J450" s="198" t="s">
        <v>75</v>
      </c>
    </row>
    <row r="451" spans="1:10" ht="39" customHeight="1">
      <c r="A451" s="144" t="s">
        <v>128</v>
      </c>
      <c r="B451" s="28" t="s">
        <v>198</v>
      </c>
      <c r="C451" s="193" t="s">
        <v>32</v>
      </c>
      <c r="D451" s="193" t="s">
        <v>197</v>
      </c>
      <c r="E451" s="304" t="s">
        <v>555</v>
      </c>
      <c r="F451" s="304"/>
      <c r="G451" s="29" t="s">
        <v>104</v>
      </c>
      <c r="H451" s="39">
        <v>1</v>
      </c>
      <c r="I451" s="27">
        <v>16.21</v>
      </c>
      <c r="J451" s="145">
        <v>16.21</v>
      </c>
    </row>
    <row r="452" spans="1:10" ht="39" customHeight="1">
      <c r="A452" s="148" t="s">
        <v>108</v>
      </c>
      <c r="B452" s="34" t="s">
        <v>194</v>
      </c>
      <c r="C452" s="190" t="s">
        <v>32</v>
      </c>
      <c r="D452" s="190" t="s">
        <v>193</v>
      </c>
      <c r="E452" s="305" t="s">
        <v>556</v>
      </c>
      <c r="F452" s="305"/>
      <c r="G452" s="33" t="s">
        <v>146</v>
      </c>
      <c r="H452" s="32">
        <v>1.4100000000000001E-5</v>
      </c>
      <c r="I452" s="31">
        <v>1150000</v>
      </c>
      <c r="J452" s="149">
        <v>16.21</v>
      </c>
    </row>
    <row r="453" spans="1:10">
      <c r="A453" s="150"/>
      <c r="B453" s="195"/>
      <c r="C453" s="195"/>
      <c r="D453" s="195"/>
      <c r="E453" s="195" t="s">
        <v>103</v>
      </c>
      <c r="F453" s="151">
        <v>0</v>
      </c>
      <c r="G453" s="195" t="s">
        <v>102</v>
      </c>
      <c r="H453" s="151">
        <v>0</v>
      </c>
      <c r="I453" s="195" t="s">
        <v>101</v>
      </c>
      <c r="J453" s="152">
        <v>0</v>
      </c>
    </row>
    <row r="454" spans="1:10" ht="14.4" thickBot="1">
      <c r="A454" s="150"/>
      <c r="B454" s="195"/>
      <c r="C454" s="195"/>
      <c r="D454" s="195"/>
      <c r="E454" s="195" t="s">
        <v>100</v>
      </c>
      <c r="F454" s="151">
        <v>4.3499999999999996</v>
      </c>
      <c r="G454" s="195"/>
      <c r="H454" s="306" t="s">
        <v>99</v>
      </c>
      <c r="I454" s="306"/>
      <c r="J454" s="152">
        <v>20.56</v>
      </c>
    </row>
    <row r="455" spans="1:10" ht="1.05" customHeight="1" thickTop="1">
      <c r="A455" s="153"/>
      <c r="B455" s="30"/>
      <c r="C455" s="30"/>
      <c r="D455" s="30"/>
      <c r="E455" s="30"/>
      <c r="F455" s="30"/>
      <c r="G455" s="30"/>
      <c r="H455" s="30"/>
      <c r="I455" s="30"/>
      <c r="J455" s="154"/>
    </row>
    <row r="456" spans="1:10" ht="18" customHeight="1">
      <c r="A456" s="199"/>
      <c r="B456" s="197" t="s">
        <v>82</v>
      </c>
      <c r="C456" s="192" t="s">
        <v>81</v>
      </c>
      <c r="D456" s="192" t="s">
        <v>80</v>
      </c>
      <c r="E456" s="307" t="s">
        <v>129</v>
      </c>
      <c r="F456" s="307"/>
      <c r="G456" s="196" t="s">
        <v>79</v>
      </c>
      <c r="H456" s="197" t="s">
        <v>78</v>
      </c>
      <c r="I456" s="197" t="s">
        <v>77</v>
      </c>
      <c r="J456" s="198" t="s">
        <v>75</v>
      </c>
    </row>
    <row r="457" spans="1:10" ht="39" customHeight="1">
      <c r="A457" s="144" t="s">
        <v>128</v>
      </c>
      <c r="B457" s="28" t="s">
        <v>196</v>
      </c>
      <c r="C457" s="193" t="s">
        <v>32</v>
      </c>
      <c r="D457" s="193" t="s">
        <v>195</v>
      </c>
      <c r="E457" s="304" t="s">
        <v>555</v>
      </c>
      <c r="F457" s="304"/>
      <c r="G457" s="29" t="s">
        <v>104</v>
      </c>
      <c r="H457" s="39">
        <v>1</v>
      </c>
      <c r="I457" s="27">
        <v>73.94</v>
      </c>
      <c r="J457" s="145">
        <v>73.94</v>
      </c>
    </row>
    <row r="458" spans="1:10" ht="39" customHeight="1">
      <c r="A458" s="148" t="s">
        <v>108</v>
      </c>
      <c r="B458" s="34" t="s">
        <v>194</v>
      </c>
      <c r="C458" s="190" t="s">
        <v>32</v>
      </c>
      <c r="D458" s="190" t="s">
        <v>193</v>
      </c>
      <c r="E458" s="305" t="s">
        <v>556</v>
      </c>
      <c r="F458" s="305"/>
      <c r="G458" s="33" t="s">
        <v>146</v>
      </c>
      <c r="H458" s="32">
        <v>6.4300000000000004E-5</v>
      </c>
      <c r="I458" s="31">
        <v>1150000</v>
      </c>
      <c r="J458" s="149">
        <v>73.94</v>
      </c>
    </row>
    <row r="459" spans="1:10">
      <c r="A459" s="150"/>
      <c r="B459" s="195"/>
      <c r="C459" s="195"/>
      <c r="D459" s="195"/>
      <c r="E459" s="195" t="s">
        <v>103</v>
      </c>
      <c r="F459" s="151">
        <v>0</v>
      </c>
      <c r="G459" s="195" t="s">
        <v>102</v>
      </c>
      <c r="H459" s="151">
        <v>0</v>
      </c>
      <c r="I459" s="195" t="s">
        <v>101</v>
      </c>
      <c r="J459" s="152">
        <v>0</v>
      </c>
    </row>
    <row r="460" spans="1:10" ht="14.4" thickBot="1">
      <c r="A460" s="150"/>
      <c r="B460" s="195"/>
      <c r="C460" s="195"/>
      <c r="D460" s="195"/>
      <c r="E460" s="195" t="s">
        <v>100</v>
      </c>
      <c r="F460" s="151">
        <v>19.88</v>
      </c>
      <c r="G460" s="195"/>
      <c r="H460" s="306" t="s">
        <v>99</v>
      </c>
      <c r="I460" s="306"/>
      <c r="J460" s="152">
        <v>93.82</v>
      </c>
    </row>
    <row r="461" spans="1:10" ht="1.05" customHeight="1" thickTop="1">
      <c r="A461" s="153"/>
      <c r="B461" s="30"/>
      <c r="C461" s="30"/>
      <c r="D461" s="30"/>
      <c r="E461" s="30"/>
      <c r="F461" s="30"/>
      <c r="G461" s="30"/>
      <c r="H461" s="30"/>
      <c r="I461" s="30"/>
      <c r="J461" s="154"/>
    </row>
    <row r="462" spans="1:10" ht="18" customHeight="1">
      <c r="A462" s="199"/>
      <c r="B462" s="197" t="s">
        <v>82</v>
      </c>
      <c r="C462" s="192" t="s">
        <v>81</v>
      </c>
      <c r="D462" s="192" t="s">
        <v>80</v>
      </c>
      <c r="E462" s="307" t="s">
        <v>129</v>
      </c>
      <c r="F462" s="307"/>
      <c r="G462" s="196" t="s">
        <v>79</v>
      </c>
      <c r="H462" s="197" t="s">
        <v>78</v>
      </c>
      <c r="I462" s="197" t="s">
        <v>77</v>
      </c>
      <c r="J462" s="198" t="s">
        <v>75</v>
      </c>
    </row>
    <row r="463" spans="1:10" ht="39" customHeight="1">
      <c r="A463" s="144" t="s">
        <v>128</v>
      </c>
      <c r="B463" s="28" t="s">
        <v>192</v>
      </c>
      <c r="C463" s="193" t="s">
        <v>32</v>
      </c>
      <c r="D463" s="193" t="s">
        <v>191</v>
      </c>
      <c r="E463" s="304" t="s">
        <v>555</v>
      </c>
      <c r="F463" s="304"/>
      <c r="G463" s="29" t="s">
        <v>104</v>
      </c>
      <c r="H463" s="39">
        <v>1</v>
      </c>
      <c r="I463" s="27">
        <v>82.12</v>
      </c>
      <c r="J463" s="145">
        <v>82.12</v>
      </c>
    </row>
    <row r="464" spans="1:10" ht="25.95" customHeight="1">
      <c r="A464" s="148" t="s">
        <v>108</v>
      </c>
      <c r="B464" s="34" t="s">
        <v>190</v>
      </c>
      <c r="C464" s="190" t="s">
        <v>32</v>
      </c>
      <c r="D464" s="190" t="s">
        <v>189</v>
      </c>
      <c r="E464" s="305" t="s">
        <v>105</v>
      </c>
      <c r="F464" s="305"/>
      <c r="G464" s="33" t="s">
        <v>141</v>
      </c>
      <c r="H464" s="32">
        <v>13.99</v>
      </c>
      <c r="I464" s="31">
        <v>5.87</v>
      </c>
      <c r="J464" s="149">
        <v>82.12</v>
      </c>
    </row>
    <row r="465" spans="1:10">
      <c r="A465" s="150"/>
      <c r="B465" s="195"/>
      <c r="C465" s="195"/>
      <c r="D465" s="195"/>
      <c r="E465" s="195" t="s">
        <v>103</v>
      </c>
      <c r="F465" s="151">
        <v>0</v>
      </c>
      <c r="G465" s="195" t="s">
        <v>102</v>
      </c>
      <c r="H465" s="151">
        <v>0</v>
      </c>
      <c r="I465" s="195" t="s">
        <v>101</v>
      </c>
      <c r="J465" s="152">
        <v>0</v>
      </c>
    </row>
    <row r="466" spans="1:10" ht="14.4" thickBot="1">
      <c r="A466" s="150"/>
      <c r="B466" s="195"/>
      <c r="C466" s="195"/>
      <c r="D466" s="195"/>
      <c r="E466" s="195" t="s">
        <v>100</v>
      </c>
      <c r="F466" s="151">
        <v>22.08</v>
      </c>
      <c r="G466" s="195"/>
      <c r="H466" s="306" t="s">
        <v>99</v>
      </c>
      <c r="I466" s="306"/>
      <c r="J466" s="152">
        <v>104.2</v>
      </c>
    </row>
    <row r="467" spans="1:10" ht="1.05" customHeight="1" thickTop="1">
      <c r="A467" s="153"/>
      <c r="B467" s="30"/>
      <c r="C467" s="30"/>
      <c r="D467" s="30"/>
      <c r="E467" s="30"/>
      <c r="F467" s="30"/>
      <c r="G467" s="30"/>
      <c r="H467" s="30"/>
      <c r="I467" s="30"/>
      <c r="J467" s="154"/>
    </row>
    <row r="468" spans="1:10" ht="18" customHeight="1">
      <c r="A468" s="199"/>
      <c r="B468" s="197" t="s">
        <v>82</v>
      </c>
      <c r="C468" s="192" t="s">
        <v>81</v>
      </c>
      <c r="D468" s="192" t="s">
        <v>80</v>
      </c>
      <c r="E468" s="307" t="s">
        <v>129</v>
      </c>
      <c r="F468" s="307"/>
      <c r="G468" s="196" t="s">
        <v>79</v>
      </c>
      <c r="H468" s="197" t="s">
        <v>78</v>
      </c>
      <c r="I468" s="197" t="s">
        <v>77</v>
      </c>
      <c r="J468" s="198" t="s">
        <v>75</v>
      </c>
    </row>
    <row r="469" spans="1:10" ht="24" customHeight="1">
      <c r="A469" s="144" t="s">
        <v>128</v>
      </c>
      <c r="B469" s="28" t="s">
        <v>188</v>
      </c>
      <c r="C469" s="193" t="s">
        <v>32</v>
      </c>
      <c r="D469" s="193" t="s">
        <v>187</v>
      </c>
      <c r="E469" s="304" t="s">
        <v>122</v>
      </c>
      <c r="F469" s="304"/>
      <c r="G469" s="29" t="s">
        <v>104</v>
      </c>
      <c r="H469" s="39">
        <v>1</v>
      </c>
      <c r="I469" s="27">
        <v>23.69</v>
      </c>
      <c r="J469" s="145">
        <v>23.69</v>
      </c>
    </row>
    <row r="470" spans="1:10" ht="25.95" customHeight="1">
      <c r="A470" s="146" t="s">
        <v>125</v>
      </c>
      <c r="B470" s="38" t="s">
        <v>186</v>
      </c>
      <c r="C470" s="194" t="s">
        <v>32</v>
      </c>
      <c r="D470" s="194" t="s">
        <v>185</v>
      </c>
      <c r="E470" s="300" t="s">
        <v>122</v>
      </c>
      <c r="F470" s="300"/>
      <c r="G470" s="37" t="s">
        <v>104</v>
      </c>
      <c r="H470" s="36">
        <v>1</v>
      </c>
      <c r="I470" s="35">
        <v>0.09</v>
      </c>
      <c r="J470" s="147">
        <v>0.09</v>
      </c>
    </row>
    <row r="471" spans="1:10" ht="25.95" customHeight="1">
      <c r="A471" s="148" t="s">
        <v>108</v>
      </c>
      <c r="B471" s="34" t="s">
        <v>116</v>
      </c>
      <c r="C471" s="190" t="s">
        <v>32</v>
      </c>
      <c r="D471" s="190" t="s">
        <v>115</v>
      </c>
      <c r="E471" s="305" t="s">
        <v>105</v>
      </c>
      <c r="F471" s="305"/>
      <c r="G471" s="33" t="s">
        <v>104</v>
      </c>
      <c r="H471" s="32">
        <v>1</v>
      </c>
      <c r="I471" s="31">
        <v>2.46</v>
      </c>
      <c r="J471" s="149">
        <v>2.46</v>
      </c>
    </row>
    <row r="472" spans="1:10" ht="25.95" customHeight="1">
      <c r="A472" s="148" t="s">
        <v>108</v>
      </c>
      <c r="B472" s="34" t="s">
        <v>110</v>
      </c>
      <c r="C472" s="190" t="s">
        <v>32</v>
      </c>
      <c r="D472" s="190" t="s">
        <v>109</v>
      </c>
      <c r="E472" s="305" t="s">
        <v>105</v>
      </c>
      <c r="F472" s="305"/>
      <c r="G472" s="33" t="s">
        <v>104</v>
      </c>
      <c r="H472" s="32">
        <v>1</v>
      </c>
      <c r="I472" s="31">
        <v>1.43</v>
      </c>
      <c r="J472" s="149">
        <v>1.43</v>
      </c>
    </row>
    <row r="473" spans="1:10" ht="25.95" customHeight="1">
      <c r="A473" s="148" t="s">
        <v>108</v>
      </c>
      <c r="B473" s="34" t="s">
        <v>168</v>
      </c>
      <c r="C473" s="190" t="s">
        <v>32</v>
      </c>
      <c r="D473" s="190" t="s">
        <v>167</v>
      </c>
      <c r="E473" s="305" t="s">
        <v>105</v>
      </c>
      <c r="F473" s="305"/>
      <c r="G473" s="33" t="s">
        <v>104</v>
      </c>
      <c r="H473" s="32">
        <v>1</v>
      </c>
      <c r="I473" s="31">
        <v>0.01</v>
      </c>
      <c r="J473" s="149">
        <v>0.01</v>
      </c>
    </row>
    <row r="474" spans="1:10" ht="24" customHeight="1">
      <c r="A474" s="148" t="s">
        <v>108</v>
      </c>
      <c r="B474" s="34" t="s">
        <v>184</v>
      </c>
      <c r="C474" s="190" t="s">
        <v>32</v>
      </c>
      <c r="D474" s="190" t="s">
        <v>183</v>
      </c>
      <c r="E474" s="305" t="s">
        <v>119</v>
      </c>
      <c r="F474" s="305"/>
      <c r="G474" s="33" t="s">
        <v>104</v>
      </c>
      <c r="H474" s="32">
        <v>1</v>
      </c>
      <c r="I474" s="31">
        <v>18.16</v>
      </c>
      <c r="J474" s="149">
        <v>18.16</v>
      </c>
    </row>
    <row r="475" spans="1:10" ht="25.95" customHeight="1">
      <c r="A475" s="148" t="s">
        <v>108</v>
      </c>
      <c r="B475" s="34" t="s">
        <v>107</v>
      </c>
      <c r="C475" s="190" t="s">
        <v>32</v>
      </c>
      <c r="D475" s="190" t="s">
        <v>106</v>
      </c>
      <c r="E475" s="305" t="s">
        <v>105</v>
      </c>
      <c r="F475" s="305"/>
      <c r="G475" s="33" t="s">
        <v>104</v>
      </c>
      <c r="H475" s="32">
        <v>1</v>
      </c>
      <c r="I475" s="31">
        <v>0.08</v>
      </c>
      <c r="J475" s="149">
        <v>0.08</v>
      </c>
    </row>
    <row r="476" spans="1:10" ht="25.95" customHeight="1">
      <c r="A476" s="148" t="s">
        <v>108</v>
      </c>
      <c r="B476" s="34" t="s">
        <v>114</v>
      </c>
      <c r="C476" s="190" t="s">
        <v>32</v>
      </c>
      <c r="D476" s="190" t="s">
        <v>113</v>
      </c>
      <c r="E476" s="305" t="s">
        <v>105</v>
      </c>
      <c r="F476" s="305"/>
      <c r="G476" s="33" t="s">
        <v>104</v>
      </c>
      <c r="H476" s="32">
        <v>1</v>
      </c>
      <c r="I476" s="31">
        <v>0.56999999999999995</v>
      </c>
      <c r="J476" s="149">
        <v>0.56999999999999995</v>
      </c>
    </row>
    <row r="477" spans="1:10" ht="25.95" customHeight="1">
      <c r="A477" s="148" t="s">
        <v>108</v>
      </c>
      <c r="B477" s="34" t="s">
        <v>170</v>
      </c>
      <c r="C477" s="190" t="s">
        <v>32</v>
      </c>
      <c r="D477" s="190" t="s">
        <v>169</v>
      </c>
      <c r="E477" s="305" t="s">
        <v>105</v>
      </c>
      <c r="F477" s="305"/>
      <c r="G477" s="33" t="s">
        <v>104</v>
      </c>
      <c r="H477" s="32">
        <v>1</v>
      </c>
      <c r="I477" s="31">
        <v>0.89</v>
      </c>
      <c r="J477" s="149">
        <v>0.89</v>
      </c>
    </row>
    <row r="478" spans="1:10">
      <c r="A478" s="150"/>
      <c r="B478" s="195"/>
      <c r="C478" s="195"/>
      <c r="D478" s="195"/>
      <c r="E478" s="195" t="s">
        <v>103</v>
      </c>
      <c r="F478" s="151">
        <v>18.25</v>
      </c>
      <c r="G478" s="195" t="s">
        <v>102</v>
      </c>
      <c r="H478" s="151">
        <v>0</v>
      </c>
      <c r="I478" s="195" t="s">
        <v>101</v>
      </c>
      <c r="J478" s="152">
        <v>18.25</v>
      </c>
    </row>
    <row r="479" spans="1:10" ht="14.4" thickBot="1">
      <c r="A479" s="150"/>
      <c r="B479" s="195"/>
      <c r="C479" s="195"/>
      <c r="D479" s="195"/>
      <c r="E479" s="195" t="s">
        <v>100</v>
      </c>
      <c r="F479" s="151">
        <v>6.37</v>
      </c>
      <c r="G479" s="195"/>
      <c r="H479" s="306" t="s">
        <v>99</v>
      </c>
      <c r="I479" s="306"/>
      <c r="J479" s="152">
        <v>30.06</v>
      </c>
    </row>
    <row r="480" spans="1:10" ht="1.05" customHeight="1" thickTop="1">
      <c r="A480" s="153"/>
      <c r="B480" s="30"/>
      <c r="C480" s="30"/>
      <c r="D480" s="30"/>
      <c r="E480" s="30"/>
      <c r="F480" s="30"/>
      <c r="G480" s="30"/>
      <c r="H480" s="30"/>
      <c r="I480" s="30"/>
      <c r="J480" s="154"/>
    </row>
    <row r="481" spans="1:10" ht="18" customHeight="1">
      <c r="A481" s="199"/>
      <c r="B481" s="197" t="s">
        <v>82</v>
      </c>
      <c r="C481" s="192" t="s">
        <v>81</v>
      </c>
      <c r="D481" s="192" t="s">
        <v>80</v>
      </c>
      <c r="E481" s="307" t="s">
        <v>129</v>
      </c>
      <c r="F481" s="307"/>
      <c r="G481" s="196" t="s">
        <v>79</v>
      </c>
      <c r="H481" s="197" t="s">
        <v>78</v>
      </c>
      <c r="I481" s="197" t="s">
        <v>77</v>
      </c>
      <c r="J481" s="198" t="s">
        <v>75</v>
      </c>
    </row>
    <row r="482" spans="1:10" ht="25.95" customHeight="1">
      <c r="A482" s="144" t="s">
        <v>128</v>
      </c>
      <c r="B482" s="28" t="s">
        <v>182</v>
      </c>
      <c r="C482" s="193" t="s">
        <v>32</v>
      </c>
      <c r="D482" s="193" t="s">
        <v>181</v>
      </c>
      <c r="E482" s="304" t="s">
        <v>122</v>
      </c>
      <c r="F482" s="304"/>
      <c r="G482" s="29" t="s">
        <v>104</v>
      </c>
      <c r="H482" s="39">
        <v>1</v>
      </c>
      <c r="I482" s="27">
        <v>24.78</v>
      </c>
      <c r="J482" s="145">
        <v>24.78</v>
      </c>
    </row>
    <row r="483" spans="1:10" ht="39" customHeight="1">
      <c r="A483" s="146" t="s">
        <v>125</v>
      </c>
      <c r="B483" s="38" t="s">
        <v>180</v>
      </c>
      <c r="C483" s="194" t="s">
        <v>32</v>
      </c>
      <c r="D483" s="194" t="s">
        <v>179</v>
      </c>
      <c r="E483" s="300" t="s">
        <v>122</v>
      </c>
      <c r="F483" s="300"/>
      <c r="G483" s="37" t="s">
        <v>104</v>
      </c>
      <c r="H483" s="36">
        <v>1</v>
      </c>
      <c r="I483" s="35">
        <v>0.15</v>
      </c>
      <c r="J483" s="147">
        <v>0.15</v>
      </c>
    </row>
    <row r="484" spans="1:10" ht="25.95" customHeight="1">
      <c r="A484" s="148" t="s">
        <v>108</v>
      </c>
      <c r="B484" s="34" t="s">
        <v>110</v>
      </c>
      <c r="C484" s="190" t="s">
        <v>32</v>
      </c>
      <c r="D484" s="190" t="s">
        <v>109</v>
      </c>
      <c r="E484" s="305" t="s">
        <v>105</v>
      </c>
      <c r="F484" s="305"/>
      <c r="G484" s="33" t="s">
        <v>104</v>
      </c>
      <c r="H484" s="32">
        <v>1</v>
      </c>
      <c r="I484" s="31">
        <v>1.43</v>
      </c>
      <c r="J484" s="149">
        <v>1.43</v>
      </c>
    </row>
    <row r="485" spans="1:10" ht="25.95" customHeight="1">
      <c r="A485" s="148" t="s">
        <v>108</v>
      </c>
      <c r="B485" s="34" t="s">
        <v>116</v>
      </c>
      <c r="C485" s="190" t="s">
        <v>32</v>
      </c>
      <c r="D485" s="190" t="s">
        <v>115</v>
      </c>
      <c r="E485" s="305" t="s">
        <v>105</v>
      </c>
      <c r="F485" s="305"/>
      <c r="G485" s="33" t="s">
        <v>104</v>
      </c>
      <c r="H485" s="32">
        <v>1</v>
      </c>
      <c r="I485" s="31">
        <v>2.46</v>
      </c>
      <c r="J485" s="149">
        <v>2.46</v>
      </c>
    </row>
    <row r="486" spans="1:10" ht="25.95" customHeight="1">
      <c r="A486" s="148" t="s">
        <v>108</v>
      </c>
      <c r="B486" s="34" t="s">
        <v>107</v>
      </c>
      <c r="C486" s="190" t="s">
        <v>32</v>
      </c>
      <c r="D486" s="190" t="s">
        <v>106</v>
      </c>
      <c r="E486" s="305" t="s">
        <v>105</v>
      </c>
      <c r="F486" s="305"/>
      <c r="G486" s="33" t="s">
        <v>104</v>
      </c>
      <c r="H486" s="32">
        <v>1</v>
      </c>
      <c r="I486" s="31">
        <v>0.08</v>
      </c>
      <c r="J486" s="149">
        <v>0.08</v>
      </c>
    </row>
    <row r="487" spans="1:10" ht="25.95" customHeight="1">
      <c r="A487" s="148" t="s">
        <v>108</v>
      </c>
      <c r="B487" s="34" t="s">
        <v>168</v>
      </c>
      <c r="C487" s="190" t="s">
        <v>32</v>
      </c>
      <c r="D487" s="190" t="s">
        <v>167</v>
      </c>
      <c r="E487" s="305" t="s">
        <v>105</v>
      </c>
      <c r="F487" s="305"/>
      <c r="G487" s="33" t="s">
        <v>104</v>
      </c>
      <c r="H487" s="32">
        <v>1</v>
      </c>
      <c r="I487" s="31">
        <v>0.01</v>
      </c>
      <c r="J487" s="149">
        <v>0.01</v>
      </c>
    </row>
    <row r="488" spans="1:10" ht="25.95" customHeight="1">
      <c r="A488" s="148" t="s">
        <v>108</v>
      </c>
      <c r="B488" s="34" t="s">
        <v>114</v>
      </c>
      <c r="C488" s="190" t="s">
        <v>32</v>
      </c>
      <c r="D488" s="190" t="s">
        <v>113</v>
      </c>
      <c r="E488" s="305" t="s">
        <v>105</v>
      </c>
      <c r="F488" s="305"/>
      <c r="G488" s="33" t="s">
        <v>104</v>
      </c>
      <c r="H488" s="32">
        <v>1</v>
      </c>
      <c r="I488" s="31">
        <v>0.56999999999999995</v>
      </c>
      <c r="J488" s="149">
        <v>0.56999999999999995</v>
      </c>
    </row>
    <row r="489" spans="1:10" ht="25.95" customHeight="1">
      <c r="A489" s="148" t="s">
        <v>108</v>
      </c>
      <c r="B489" s="34" t="s">
        <v>178</v>
      </c>
      <c r="C489" s="190" t="s">
        <v>32</v>
      </c>
      <c r="D489" s="190" t="s">
        <v>177</v>
      </c>
      <c r="E489" s="305" t="s">
        <v>119</v>
      </c>
      <c r="F489" s="305"/>
      <c r="G489" s="33" t="s">
        <v>104</v>
      </c>
      <c r="H489" s="32">
        <v>1</v>
      </c>
      <c r="I489" s="31">
        <v>19.190000000000001</v>
      </c>
      <c r="J489" s="149">
        <v>19.190000000000001</v>
      </c>
    </row>
    <row r="490" spans="1:10" ht="25.95" customHeight="1">
      <c r="A490" s="148" t="s">
        <v>108</v>
      </c>
      <c r="B490" s="34" t="s">
        <v>170</v>
      </c>
      <c r="C490" s="190" t="s">
        <v>32</v>
      </c>
      <c r="D490" s="190" t="s">
        <v>169</v>
      </c>
      <c r="E490" s="305" t="s">
        <v>105</v>
      </c>
      <c r="F490" s="305"/>
      <c r="G490" s="33" t="s">
        <v>104</v>
      </c>
      <c r="H490" s="32">
        <v>1</v>
      </c>
      <c r="I490" s="31">
        <v>0.89</v>
      </c>
      <c r="J490" s="149">
        <v>0.89</v>
      </c>
    </row>
    <row r="491" spans="1:10">
      <c r="A491" s="150"/>
      <c r="B491" s="195"/>
      <c r="C491" s="195"/>
      <c r="D491" s="195"/>
      <c r="E491" s="195" t="s">
        <v>103</v>
      </c>
      <c r="F491" s="151">
        <v>19.34</v>
      </c>
      <c r="G491" s="195" t="s">
        <v>102</v>
      </c>
      <c r="H491" s="151">
        <v>0</v>
      </c>
      <c r="I491" s="195" t="s">
        <v>101</v>
      </c>
      <c r="J491" s="152">
        <v>19.34</v>
      </c>
    </row>
    <row r="492" spans="1:10" ht="14.4" thickBot="1">
      <c r="A492" s="150"/>
      <c r="B492" s="195"/>
      <c r="C492" s="195"/>
      <c r="D492" s="195"/>
      <c r="E492" s="195" t="s">
        <v>100</v>
      </c>
      <c r="F492" s="151">
        <v>6.66</v>
      </c>
      <c r="G492" s="195"/>
      <c r="H492" s="306" t="s">
        <v>99</v>
      </c>
      <c r="I492" s="306"/>
      <c r="J492" s="152">
        <v>31.44</v>
      </c>
    </row>
    <row r="493" spans="1:10" ht="1.05" customHeight="1" thickTop="1">
      <c r="A493" s="153"/>
      <c r="B493" s="30"/>
      <c r="C493" s="30"/>
      <c r="D493" s="30"/>
      <c r="E493" s="30"/>
      <c r="F493" s="30"/>
      <c r="G493" s="30"/>
      <c r="H493" s="30"/>
      <c r="I493" s="30"/>
      <c r="J493" s="154"/>
    </row>
    <row r="494" spans="1:10" ht="18" customHeight="1">
      <c r="A494" s="199"/>
      <c r="B494" s="197" t="s">
        <v>82</v>
      </c>
      <c r="C494" s="192" t="s">
        <v>81</v>
      </c>
      <c r="D494" s="192" t="s">
        <v>80</v>
      </c>
      <c r="E494" s="307" t="s">
        <v>129</v>
      </c>
      <c r="F494" s="307"/>
      <c r="G494" s="196" t="s">
        <v>79</v>
      </c>
      <c r="H494" s="197" t="s">
        <v>78</v>
      </c>
      <c r="I494" s="197" t="s">
        <v>77</v>
      </c>
      <c r="J494" s="198" t="s">
        <v>75</v>
      </c>
    </row>
    <row r="495" spans="1:10" ht="25.95" customHeight="1">
      <c r="A495" s="144" t="s">
        <v>128</v>
      </c>
      <c r="B495" s="28" t="s">
        <v>176</v>
      </c>
      <c r="C495" s="193" t="s">
        <v>32</v>
      </c>
      <c r="D495" s="193" t="s">
        <v>175</v>
      </c>
      <c r="E495" s="304" t="s">
        <v>122</v>
      </c>
      <c r="F495" s="304"/>
      <c r="G495" s="29" t="s">
        <v>104</v>
      </c>
      <c r="H495" s="39">
        <v>1</v>
      </c>
      <c r="I495" s="27">
        <v>41.78</v>
      </c>
      <c r="J495" s="145">
        <v>41.78</v>
      </c>
    </row>
    <row r="496" spans="1:10" ht="25.95" customHeight="1">
      <c r="A496" s="146" t="s">
        <v>125</v>
      </c>
      <c r="B496" s="38" t="s">
        <v>174</v>
      </c>
      <c r="C496" s="194" t="s">
        <v>32</v>
      </c>
      <c r="D496" s="194" t="s">
        <v>173</v>
      </c>
      <c r="E496" s="300" t="s">
        <v>122</v>
      </c>
      <c r="F496" s="300"/>
      <c r="G496" s="37" t="s">
        <v>104</v>
      </c>
      <c r="H496" s="36">
        <v>1</v>
      </c>
      <c r="I496" s="35">
        <v>0.28999999999999998</v>
      </c>
      <c r="J496" s="147">
        <v>0.28999999999999998</v>
      </c>
    </row>
    <row r="497" spans="1:10" ht="25.95" customHeight="1">
      <c r="A497" s="148" t="s">
        <v>108</v>
      </c>
      <c r="B497" s="34" t="s">
        <v>107</v>
      </c>
      <c r="C497" s="190" t="s">
        <v>32</v>
      </c>
      <c r="D497" s="190" t="s">
        <v>106</v>
      </c>
      <c r="E497" s="305" t="s">
        <v>105</v>
      </c>
      <c r="F497" s="305"/>
      <c r="G497" s="33" t="s">
        <v>104</v>
      </c>
      <c r="H497" s="32">
        <v>1</v>
      </c>
      <c r="I497" s="31">
        <v>0.08</v>
      </c>
      <c r="J497" s="149">
        <v>0.08</v>
      </c>
    </row>
    <row r="498" spans="1:10" ht="25.95" customHeight="1">
      <c r="A498" s="148" t="s">
        <v>108</v>
      </c>
      <c r="B498" s="34" t="s">
        <v>114</v>
      </c>
      <c r="C498" s="190" t="s">
        <v>32</v>
      </c>
      <c r="D498" s="190" t="s">
        <v>113</v>
      </c>
      <c r="E498" s="305" t="s">
        <v>105</v>
      </c>
      <c r="F498" s="305"/>
      <c r="G498" s="33" t="s">
        <v>104</v>
      </c>
      <c r="H498" s="32">
        <v>1</v>
      </c>
      <c r="I498" s="31">
        <v>0.56999999999999995</v>
      </c>
      <c r="J498" s="149">
        <v>0.56999999999999995</v>
      </c>
    </row>
    <row r="499" spans="1:10" ht="25.95" customHeight="1">
      <c r="A499" s="148" t="s">
        <v>108</v>
      </c>
      <c r="B499" s="34" t="s">
        <v>110</v>
      </c>
      <c r="C499" s="190" t="s">
        <v>32</v>
      </c>
      <c r="D499" s="190" t="s">
        <v>109</v>
      </c>
      <c r="E499" s="305" t="s">
        <v>105</v>
      </c>
      <c r="F499" s="305"/>
      <c r="G499" s="33" t="s">
        <v>104</v>
      </c>
      <c r="H499" s="32">
        <v>1</v>
      </c>
      <c r="I499" s="31">
        <v>1.43</v>
      </c>
      <c r="J499" s="149">
        <v>1.43</v>
      </c>
    </row>
    <row r="500" spans="1:10" ht="24" customHeight="1">
      <c r="A500" s="148" t="s">
        <v>108</v>
      </c>
      <c r="B500" s="34" t="s">
        <v>172</v>
      </c>
      <c r="C500" s="190" t="s">
        <v>32</v>
      </c>
      <c r="D500" s="190" t="s">
        <v>171</v>
      </c>
      <c r="E500" s="305" t="s">
        <v>119</v>
      </c>
      <c r="F500" s="305"/>
      <c r="G500" s="33" t="s">
        <v>104</v>
      </c>
      <c r="H500" s="32">
        <v>1</v>
      </c>
      <c r="I500" s="31">
        <v>36.049999999999997</v>
      </c>
      <c r="J500" s="149">
        <v>36.049999999999997</v>
      </c>
    </row>
    <row r="501" spans="1:10" ht="25.95" customHeight="1">
      <c r="A501" s="148" t="s">
        <v>108</v>
      </c>
      <c r="B501" s="34" t="s">
        <v>168</v>
      </c>
      <c r="C501" s="190" t="s">
        <v>32</v>
      </c>
      <c r="D501" s="190" t="s">
        <v>167</v>
      </c>
      <c r="E501" s="305" t="s">
        <v>105</v>
      </c>
      <c r="F501" s="305"/>
      <c r="G501" s="33" t="s">
        <v>104</v>
      </c>
      <c r="H501" s="32">
        <v>1</v>
      </c>
      <c r="I501" s="31">
        <v>0.01</v>
      </c>
      <c r="J501" s="149">
        <v>0.01</v>
      </c>
    </row>
    <row r="502" spans="1:10" ht="25.95" customHeight="1">
      <c r="A502" s="148" t="s">
        <v>108</v>
      </c>
      <c r="B502" s="34" t="s">
        <v>170</v>
      </c>
      <c r="C502" s="190" t="s">
        <v>32</v>
      </c>
      <c r="D502" s="190" t="s">
        <v>169</v>
      </c>
      <c r="E502" s="305" t="s">
        <v>105</v>
      </c>
      <c r="F502" s="305"/>
      <c r="G502" s="33" t="s">
        <v>104</v>
      </c>
      <c r="H502" s="32">
        <v>1</v>
      </c>
      <c r="I502" s="31">
        <v>0.89</v>
      </c>
      <c r="J502" s="149">
        <v>0.89</v>
      </c>
    </row>
    <row r="503" spans="1:10" ht="25.95" customHeight="1">
      <c r="A503" s="148" t="s">
        <v>108</v>
      </c>
      <c r="B503" s="34" t="s">
        <v>116</v>
      </c>
      <c r="C503" s="190" t="s">
        <v>32</v>
      </c>
      <c r="D503" s="190" t="s">
        <v>115</v>
      </c>
      <c r="E503" s="305" t="s">
        <v>105</v>
      </c>
      <c r="F503" s="305"/>
      <c r="G503" s="33" t="s">
        <v>104</v>
      </c>
      <c r="H503" s="32">
        <v>1</v>
      </c>
      <c r="I503" s="31">
        <v>2.46</v>
      </c>
      <c r="J503" s="149">
        <v>2.46</v>
      </c>
    </row>
    <row r="504" spans="1:10">
      <c r="A504" s="150"/>
      <c r="B504" s="195"/>
      <c r="C504" s="195"/>
      <c r="D504" s="195"/>
      <c r="E504" s="195" t="s">
        <v>103</v>
      </c>
      <c r="F504" s="151">
        <v>36.340000000000003</v>
      </c>
      <c r="G504" s="195" t="s">
        <v>102</v>
      </c>
      <c r="H504" s="151">
        <v>0</v>
      </c>
      <c r="I504" s="195" t="s">
        <v>101</v>
      </c>
      <c r="J504" s="152">
        <v>36.340000000000003</v>
      </c>
    </row>
    <row r="505" spans="1:10" ht="14.4" thickBot="1">
      <c r="A505" s="150"/>
      <c r="B505" s="195"/>
      <c r="C505" s="195"/>
      <c r="D505" s="195"/>
      <c r="E505" s="195" t="s">
        <v>100</v>
      </c>
      <c r="F505" s="151">
        <v>11.23</v>
      </c>
      <c r="G505" s="195"/>
      <c r="H505" s="306" t="s">
        <v>99</v>
      </c>
      <c r="I505" s="306"/>
      <c r="J505" s="152">
        <v>53.01</v>
      </c>
    </row>
    <row r="506" spans="1:10" ht="1.05" customHeight="1" thickTop="1">
      <c r="A506" s="153"/>
      <c r="B506" s="30"/>
      <c r="C506" s="30"/>
      <c r="D506" s="30"/>
      <c r="E506" s="30"/>
      <c r="F506" s="30"/>
      <c r="G506" s="30"/>
      <c r="H506" s="30"/>
      <c r="I506" s="30"/>
      <c r="J506" s="154"/>
    </row>
    <row r="507" spans="1:10" ht="18" customHeight="1">
      <c r="A507" s="199"/>
      <c r="B507" s="197" t="s">
        <v>82</v>
      </c>
      <c r="C507" s="192" t="s">
        <v>81</v>
      </c>
      <c r="D507" s="192" t="s">
        <v>80</v>
      </c>
      <c r="E507" s="307" t="s">
        <v>129</v>
      </c>
      <c r="F507" s="307"/>
      <c r="G507" s="196" t="s">
        <v>79</v>
      </c>
      <c r="H507" s="197" t="s">
        <v>78</v>
      </c>
      <c r="I507" s="197" t="s">
        <v>77</v>
      </c>
      <c r="J507" s="198" t="s">
        <v>75</v>
      </c>
    </row>
    <row r="508" spans="1:10" ht="24" customHeight="1">
      <c r="A508" s="144" t="s">
        <v>128</v>
      </c>
      <c r="B508" s="28" t="s">
        <v>166</v>
      </c>
      <c r="C508" s="193" t="s">
        <v>32</v>
      </c>
      <c r="D508" s="193" t="s">
        <v>165</v>
      </c>
      <c r="E508" s="304" t="s">
        <v>122</v>
      </c>
      <c r="F508" s="304"/>
      <c r="G508" s="29" t="s">
        <v>104</v>
      </c>
      <c r="H508" s="39">
        <v>1</v>
      </c>
      <c r="I508" s="27">
        <v>25.17</v>
      </c>
      <c r="J508" s="145">
        <v>25.17</v>
      </c>
    </row>
    <row r="509" spans="1:10" ht="25.95" customHeight="1">
      <c r="A509" s="146" t="s">
        <v>125</v>
      </c>
      <c r="B509" s="38" t="s">
        <v>164</v>
      </c>
      <c r="C509" s="194" t="s">
        <v>32</v>
      </c>
      <c r="D509" s="194" t="s">
        <v>163</v>
      </c>
      <c r="E509" s="300" t="s">
        <v>122</v>
      </c>
      <c r="F509" s="300"/>
      <c r="G509" s="37" t="s">
        <v>104</v>
      </c>
      <c r="H509" s="36">
        <v>1</v>
      </c>
      <c r="I509" s="35">
        <v>0.38</v>
      </c>
      <c r="J509" s="147">
        <v>0.38</v>
      </c>
    </row>
    <row r="510" spans="1:10" ht="25.95" customHeight="1">
      <c r="A510" s="148" t="s">
        <v>108</v>
      </c>
      <c r="B510" s="34" t="s">
        <v>116</v>
      </c>
      <c r="C510" s="190" t="s">
        <v>32</v>
      </c>
      <c r="D510" s="190" t="s">
        <v>115</v>
      </c>
      <c r="E510" s="305" t="s">
        <v>105</v>
      </c>
      <c r="F510" s="305"/>
      <c r="G510" s="33" t="s">
        <v>104</v>
      </c>
      <c r="H510" s="32">
        <v>1</v>
      </c>
      <c r="I510" s="31">
        <v>2.46</v>
      </c>
      <c r="J510" s="149">
        <v>2.46</v>
      </c>
    </row>
    <row r="511" spans="1:10" ht="24" customHeight="1">
      <c r="A511" s="148" t="s">
        <v>108</v>
      </c>
      <c r="B511" s="34" t="s">
        <v>157</v>
      </c>
      <c r="C511" s="190" t="s">
        <v>32</v>
      </c>
      <c r="D511" s="190" t="s">
        <v>156</v>
      </c>
      <c r="E511" s="305" t="s">
        <v>119</v>
      </c>
      <c r="F511" s="305"/>
      <c r="G511" s="33" t="s">
        <v>104</v>
      </c>
      <c r="H511" s="32">
        <v>1</v>
      </c>
      <c r="I511" s="31">
        <v>18.16</v>
      </c>
      <c r="J511" s="149">
        <v>18.16</v>
      </c>
    </row>
    <row r="512" spans="1:10" ht="25.95" customHeight="1">
      <c r="A512" s="148" t="s">
        <v>108</v>
      </c>
      <c r="B512" s="34" t="s">
        <v>159</v>
      </c>
      <c r="C512" s="190" t="s">
        <v>32</v>
      </c>
      <c r="D512" s="190" t="s">
        <v>158</v>
      </c>
      <c r="E512" s="305" t="s">
        <v>105</v>
      </c>
      <c r="F512" s="305"/>
      <c r="G512" s="33" t="s">
        <v>104</v>
      </c>
      <c r="H512" s="32">
        <v>1</v>
      </c>
      <c r="I512" s="31">
        <v>0.78</v>
      </c>
      <c r="J512" s="149">
        <v>0.78</v>
      </c>
    </row>
    <row r="513" spans="1:10" ht="25.95" customHeight="1">
      <c r="A513" s="148" t="s">
        <v>108</v>
      </c>
      <c r="B513" s="34" t="s">
        <v>107</v>
      </c>
      <c r="C513" s="190" t="s">
        <v>32</v>
      </c>
      <c r="D513" s="190" t="s">
        <v>106</v>
      </c>
      <c r="E513" s="305" t="s">
        <v>105</v>
      </c>
      <c r="F513" s="305"/>
      <c r="G513" s="33" t="s">
        <v>104</v>
      </c>
      <c r="H513" s="32">
        <v>1</v>
      </c>
      <c r="I513" s="31">
        <v>0.08</v>
      </c>
      <c r="J513" s="149">
        <v>0.08</v>
      </c>
    </row>
    <row r="514" spans="1:10" ht="25.95" customHeight="1">
      <c r="A514" s="148" t="s">
        <v>108</v>
      </c>
      <c r="B514" s="34" t="s">
        <v>110</v>
      </c>
      <c r="C514" s="190" t="s">
        <v>32</v>
      </c>
      <c r="D514" s="190" t="s">
        <v>109</v>
      </c>
      <c r="E514" s="305" t="s">
        <v>105</v>
      </c>
      <c r="F514" s="305"/>
      <c r="G514" s="33" t="s">
        <v>104</v>
      </c>
      <c r="H514" s="32">
        <v>1</v>
      </c>
      <c r="I514" s="31">
        <v>1.43</v>
      </c>
      <c r="J514" s="149">
        <v>1.43</v>
      </c>
    </row>
    <row r="515" spans="1:10" ht="25.95" customHeight="1">
      <c r="A515" s="148" t="s">
        <v>108</v>
      </c>
      <c r="B515" s="34" t="s">
        <v>114</v>
      </c>
      <c r="C515" s="190" t="s">
        <v>32</v>
      </c>
      <c r="D515" s="190" t="s">
        <v>113</v>
      </c>
      <c r="E515" s="305" t="s">
        <v>105</v>
      </c>
      <c r="F515" s="305"/>
      <c r="G515" s="33" t="s">
        <v>104</v>
      </c>
      <c r="H515" s="32">
        <v>1</v>
      </c>
      <c r="I515" s="31">
        <v>0.56999999999999995</v>
      </c>
      <c r="J515" s="149">
        <v>0.56999999999999995</v>
      </c>
    </row>
    <row r="516" spans="1:10" ht="25.95" customHeight="1">
      <c r="A516" s="148" t="s">
        <v>108</v>
      </c>
      <c r="B516" s="34" t="s">
        <v>161</v>
      </c>
      <c r="C516" s="190" t="s">
        <v>32</v>
      </c>
      <c r="D516" s="190" t="s">
        <v>160</v>
      </c>
      <c r="E516" s="305" t="s">
        <v>105</v>
      </c>
      <c r="F516" s="305"/>
      <c r="G516" s="33" t="s">
        <v>104</v>
      </c>
      <c r="H516" s="32">
        <v>1</v>
      </c>
      <c r="I516" s="31">
        <v>1.31</v>
      </c>
      <c r="J516" s="149">
        <v>1.31</v>
      </c>
    </row>
    <row r="517" spans="1:10">
      <c r="A517" s="150"/>
      <c r="B517" s="195"/>
      <c r="C517" s="195"/>
      <c r="D517" s="195"/>
      <c r="E517" s="195" t="s">
        <v>103</v>
      </c>
      <c r="F517" s="151">
        <v>18.54</v>
      </c>
      <c r="G517" s="195" t="s">
        <v>102</v>
      </c>
      <c r="H517" s="151">
        <v>0</v>
      </c>
      <c r="I517" s="195" t="s">
        <v>101</v>
      </c>
      <c r="J517" s="152">
        <v>18.54</v>
      </c>
    </row>
    <row r="518" spans="1:10" ht="14.4" thickBot="1">
      <c r="A518" s="150"/>
      <c r="B518" s="195"/>
      <c r="C518" s="195"/>
      <c r="D518" s="195"/>
      <c r="E518" s="195" t="s">
        <v>100</v>
      </c>
      <c r="F518" s="151">
        <v>6.76</v>
      </c>
      <c r="G518" s="195"/>
      <c r="H518" s="306" t="s">
        <v>99</v>
      </c>
      <c r="I518" s="306"/>
      <c r="J518" s="152">
        <v>31.93</v>
      </c>
    </row>
    <row r="519" spans="1:10" ht="1.05" customHeight="1" thickTop="1">
      <c r="A519" s="153"/>
      <c r="B519" s="30"/>
      <c r="C519" s="30"/>
      <c r="D519" s="30"/>
      <c r="E519" s="30"/>
      <c r="F519" s="30"/>
      <c r="G519" s="30"/>
      <c r="H519" s="30"/>
      <c r="I519" s="30"/>
      <c r="J519" s="154"/>
    </row>
    <row r="520" spans="1:10" ht="18" customHeight="1">
      <c r="A520" s="199"/>
      <c r="B520" s="197" t="s">
        <v>82</v>
      </c>
      <c r="C520" s="192" t="s">
        <v>81</v>
      </c>
      <c r="D520" s="192" t="s">
        <v>80</v>
      </c>
      <c r="E520" s="307" t="s">
        <v>129</v>
      </c>
      <c r="F520" s="307"/>
      <c r="G520" s="196" t="s">
        <v>79</v>
      </c>
      <c r="H520" s="197" t="s">
        <v>78</v>
      </c>
      <c r="I520" s="197" t="s">
        <v>77</v>
      </c>
      <c r="J520" s="198" t="s">
        <v>75</v>
      </c>
    </row>
    <row r="521" spans="1:10" ht="39" customHeight="1">
      <c r="A521" s="144" t="s">
        <v>128</v>
      </c>
      <c r="B521" s="28" t="s">
        <v>132</v>
      </c>
      <c r="C521" s="193" t="s">
        <v>32</v>
      </c>
      <c r="D521" s="193" t="s">
        <v>131</v>
      </c>
      <c r="E521" s="304" t="s">
        <v>553</v>
      </c>
      <c r="F521" s="304"/>
      <c r="G521" s="29" t="s">
        <v>130</v>
      </c>
      <c r="H521" s="39">
        <v>1</v>
      </c>
      <c r="I521" s="27">
        <v>9.8000000000000007</v>
      </c>
      <c r="J521" s="145">
        <v>9.8000000000000007</v>
      </c>
    </row>
    <row r="522" spans="1:10" ht="39" customHeight="1">
      <c r="A522" s="146" t="s">
        <v>125</v>
      </c>
      <c r="B522" s="38" t="s">
        <v>155</v>
      </c>
      <c r="C522" s="194" t="s">
        <v>32</v>
      </c>
      <c r="D522" s="194" t="s">
        <v>154</v>
      </c>
      <c r="E522" s="300" t="s">
        <v>555</v>
      </c>
      <c r="F522" s="300"/>
      <c r="G522" s="37" t="s">
        <v>104</v>
      </c>
      <c r="H522" s="36">
        <v>1</v>
      </c>
      <c r="I522" s="35">
        <v>0.53</v>
      </c>
      <c r="J522" s="147">
        <v>0.53</v>
      </c>
    </row>
    <row r="523" spans="1:10" ht="39" customHeight="1">
      <c r="A523" s="146" t="s">
        <v>125</v>
      </c>
      <c r="B523" s="38" t="s">
        <v>145</v>
      </c>
      <c r="C523" s="194" t="s">
        <v>32</v>
      </c>
      <c r="D523" s="194" t="s">
        <v>144</v>
      </c>
      <c r="E523" s="300" t="s">
        <v>555</v>
      </c>
      <c r="F523" s="300"/>
      <c r="G523" s="37" t="s">
        <v>104</v>
      </c>
      <c r="H523" s="36">
        <v>1</v>
      </c>
      <c r="I523" s="35">
        <v>8.4600000000000009</v>
      </c>
      <c r="J523" s="147">
        <v>8.4600000000000009</v>
      </c>
    </row>
    <row r="524" spans="1:10" ht="39" customHeight="1">
      <c r="A524" s="146" t="s">
        <v>125</v>
      </c>
      <c r="B524" s="38" t="s">
        <v>153</v>
      </c>
      <c r="C524" s="194" t="s">
        <v>32</v>
      </c>
      <c r="D524" s="194" t="s">
        <v>152</v>
      </c>
      <c r="E524" s="300" t="s">
        <v>555</v>
      </c>
      <c r="F524" s="300"/>
      <c r="G524" s="37" t="s">
        <v>104</v>
      </c>
      <c r="H524" s="36">
        <v>1</v>
      </c>
      <c r="I524" s="35">
        <v>0.14000000000000001</v>
      </c>
      <c r="J524" s="147">
        <v>0.14000000000000001</v>
      </c>
    </row>
    <row r="525" spans="1:10" ht="39" customHeight="1">
      <c r="A525" s="146" t="s">
        <v>125</v>
      </c>
      <c r="B525" s="38" t="s">
        <v>151</v>
      </c>
      <c r="C525" s="194" t="s">
        <v>32</v>
      </c>
      <c r="D525" s="194" t="s">
        <v>150</v>
      </c>
      <c r="E525" s="300" t="s">
        <v>555</v>
      </c>
      <c r="F525" s="300"/>
      <c r="G525" s="37" t="s">
        <v>104</v>
      </c>
      <c r="H525" s="36">
        <v>1</v>
      </c>
      <c r="I525" s="35">
        <v>0.67</v>
      </c>
      <c r="J525" s="147">
        <v>0.67</v>
      </c>
    </row>
    <row r="526" spans="1:10">
      <c r="A526" s="150"/>
      <c r="B526" s="195"/>
      <c r="C526" s="195"/>
      <c r="D526" s="195"/>
      <c r="E526" s="195" t="s">
        <v>103</v>
      </c>
      <c r="F526" s="151">
        <v>0</v>
      </c>
      <c r="G526" s="195" t="s">
        <v>102</v>
      </c>
      <c r="H526" s="151">
        <v>0</v>
      </c>
      <c r="I526" s="195" t="s">
        <v>101</v>
      </c>
      <c r="J526" s="152">
        <v>0</v>
      </c>
    </row>
    <row r="527" spans="1:10" ht="14.4" thickBot="1">
      <c r="A527" s="150"/>
      <c r="B527" s="195"/>
      <c r="C527" s="195"/>
      <c r="D527" s="195"/>
      <c r="E527" s="195" t="s">
        <v>100</v>
      </c>
      <c r="F527" s="151">
        <v>2.63</v>
      </c>
      <c r="G527" s="195"/>
      <c r="H527" s="306" t="s">
        <v>99</v>
      </c>
      <c r="I527" s="306"/>
      <c r="J527" s="152">
        <v>12.43</v>
      </c>
    </row>
    <row r="528" spans="1:10" ht="1.05" customHeight="1" thickTop="1">
      <c r="A528" s="153"/>
      <c r="B528" s="30"/>
      <c r="C528" s="30"/>
      <c r="D528" s="30"/>
      <c r="E528" s="30"/>
      <c r="F528" s="30"/>
      <c r="G528" s="30"/>
      <c r="H528" s="30"/>
      <c r="I528" s="30"/>
      <c r="J528" s="154"/>
    </row>
    <row r="529" spans="1:10" ht="18" customHeight="1">
      <c r="A529" s="199"/>
      <c r="B529" s="197" t="s">
        <v>82</v>
      </c>
      <c r="C529" s="192" t="s">
        <v>81</v>
      </c>
      <c r="D529" s="192" t="s">
        <v>80</v>
      </c>
      <c r="E529" s="307" t="s">
        <v>129</v>
      </c>
      <c r="F529" s="307"/>
      <c r="G529" s="196" t="s">
        <v>79</v>
      </c>
      <c r="H529" s="197" t="s">
        <v>78</v>
      </c>
      <c r="I529" s="197" t="s">
        <v>77</v>
      </c>
      <c r="J529" s="198" t="s">
        <v>75</v>
      </c>
    </row>
    <row r="530" spans="1:10" ht="39" customHeight="1">
      <c r="A530" s="144" t="s">
        <v>128</v>
      </c>
      <c r="B530" s="28" t="s">
        <v>155</v>
      </c>
      <c r="C530" s="193" t="s">
        <v>32</v>
      </c>
      <c r="D530" s="193" t="s">
        <v>154</v>
      </c>
      <c r="E530" s="304" t="s">
        <v>555</v>
      </c>
      <c r="F530" s="304"/>
      <c r="G530" s="29" t="s">
        <v>104</v>
      </c>
      <c r="H530" s="39">
        <v>1</v>
      </c>
      <c r="I530" s="27">
        <v>0.53</v>
      </c>
      <c r="J530" s="145">
        <v>0.53</v>
      </c>
    </row>
    <row r="531" spans="1:10" ht="64.95" customHeight="1">
      <c r="A531" s="148" t="s">
        <v>108</v>
      </c>
      <c r="B531" s="34" t="s">
        <v>149</v>
      </c>
      <c r="C531" s="190" t="s">
        <v>32</v>
      </c>
      <c r="D531" s="190" t="s">
        <v>148</v>
      </c>
      <c r="E531" s="305" t="s">
        <v>556</v>
      </c>
      <c r="F531" s="305"/>
      <c r="G531" s="33" t="s">
        <v>146</v>
      </c>
      <c r="H531" s="32">
        <v>5.3300000000000001E-5</v>
      </c>
      <c r="I531" s="31">
        <v>10129.23</v>
      </c>
      <c r="J531" s="149">
        <v>0.53</v>
      </c>
    </row>
    <row r="532" spans="1:10">
      <c r="A532" s="150"/>
      <c r="B532" s="195"/>
      <c r="C532" s="195"/>
      <c r="D532" s="195"/>
      <c r="E532" s="195" t="s">
        <v>103</v>
      </c>
      <c r="F532" s="151">
        <v>0</v>
      </c>
      <c r="G532" s="195" t="s">
        <v>102</v>
      </c>
      <c r="H532" s="151">
        <v>0</v>
      </c>
      <c r="I532" s="195" t="s">
        <v>101</v>
      </c>
      <c r="J532" s="152">
        <v>0</v>
      </c>
    </row>
    <row r="533" spans="1:10" ht="14.4" thickBot="1">
      <c r="A533" s="150"/>
      <c r="B533" s="195"/>
      <c r="C533" s="195"/>
      <c r="D533" s="195"/>
      <c r="E533" s="195" t="s">
        <v>100</v>
      </c>
      <c r="F533" s="151">
        <v>0.14000000000000001</v>
      </c>
      <c r="G533" s="195"/>
      <c r="H533" s="306" t="s">
        <v>99</v>
      </c>
      <c r="I533" s="306"/>
      <c r="J533" s="152">
        <v>0.67</v>
      </c>
    </row>
    <row r="534" spans="1:10" ht="1.05" customHeight="1" thickTop="1">
      <c r="A534" s="153"/>
      <c r="B534" s="30"/>
      <c r="C534" s="30"/>
      <c r="D534" s="30"/>
      <c r="E534" s="30"/>
      <c r="F534" s="30"/>
      <c r="G534" s="30"/>
      <c r="H534" s="30"/>
      <c r="I534" s="30"/>
      <c r="J534" s="154"/>
    </row>
    <row r="535" spans="1:10" ht="18" customHeight="1">
      <c r="A535" s="199"/>
      <c r="B535" s="197" t="s">
        <v>82</v>
      </c>
      <c r="C535" s="192" t="s">
        <v>81</v>
      </c>
      <c r="D535" s="192" t="s">
        <v>80</v>
      </c>
      <c r="E535" s="307" t="s">
        <v>129</v>
      </c>
      <c r="F535" s="307"/>
      <c r="G535" s="196" t="s">
        <v>79</v>
      </c>
      <c r="H535" s="197" t="s">
        <v>78</v>
      </c>
      <c r="I535" s="197" t="s">
        <v>77</v>
      </c>
      <c r="J535" s="198" t="s">
        <v>75</v>
      </c>
    </row>
    <row r="536" spans="1:10" ht="39" customHeight="1">
      <c r="A536" s="144" t="s">
        <v>128</v>
      </c>
      <c r="B536" s="28" t="s">
        <v>153</v>
      </c>
      <c r="C536" s="193" t="s">
        <v>32</v>
      </c>
      <c r="D536" s="193" t="s">
        <v>152</v>
      </c>
      <c r="E536" s="304" t="s">
        <v>555</v>
      </c>
      <c r="F536" s="304"/>
      <c r="G536" s="29" t="s">
        <v>104</v>
      </c>
      <c r="H536" s="39">
        <v>1</v>
      </c>
      <c r="I536" s="27">
        <v>0.14000000000000001</v>
      </c>
      <c r="J536" s="145">
        <v>0.14000000000000001</v>
      </c>
    </row>
    <row r="537" spans="1:10" ht="64.95" customHeight="1">
      <c r="A537" s="148" t="s">
        <v>108</v>
      </c>
      <c r="B537" s="34" t="s">
        <v>149</v>
      </c>
      <c r="C537" s="190" t="s">
        <v>32</v>
      </c>
      <c r="D537" s="190" t="s">
        <v>148</v>
      </c>
      <c r="E537" s="305" t="s">
        <v>556</v>
      </c>
      <c r="F537" s="305"/>
      <c r="G537" s="33" t="s">
        <v>146</v>
      </c>
      <c r="H537" s="32">
        <v>1.43E-5</v>
      </c>
      <c r="I537" s="31">
        <v>10129.23</v>
      </c>
      <c r="J537" s="149">
        <v>0.14000000000000001</v>
      </c>
    </row>
    <row r="538" spans="1:10">
      <c r="A538" s="150"/>
      <c r="B538" s="195"/>
      <c r="C538" s="195"/>
      <c r="D538" s="195"/>
      <c r="E538" s="195" t="s">
        <v>103</v>
      </c>
      <c r="F538" s="151">
        <v>0</v>
      </c>
      <c r="G538" s="195" t="s">
        <v>102</v>
      </c>
      <c r="H538" s="151">
        <v>0</v>
      </c>
      <c r="I538" s="195" t="s">
        <v>101</v>
      </c>
      <c r="J538" s="152">
        <v>0</v>
      </c>
    </row>
    <row r="539" spans="1:10" ht="14.4" thickBot="1">
      <c r="A539" s="150"/>
      <c r="B539" s="195"/>
      <c r="C539" s="195"/>
      <c r="D539" s="195"/>
      <c r="E539" s="195" t="s">
        <v>100</v>
      </c>
      <c r="F539" s="151">
        <v>0.03</v>
      </c>
      <c r="G539" s="195"/>
      <c r="H539" s="306" t="s">
        <v>99</v>
      </c>
      <c r="I539" s="306"/>
      <c r="J539" s="152">
        <v>0.17</v>
      </c>
    </row>
    <row r="540" spans="1:10" ht="1.05" customHeight="1" thickTop="1">
      <c r="A540" s="153"/>
      <c r="B540" s="30"/>
      <c r="C540" s="30"/>
      <c r="D540" s="30"/>
      <c r="E540" s="30"/>
      <c r="F540" s="30"/>
      <c r="G540" s="30"/>
      <c r="H540" s="30"/>
      <c r="I540" s="30"/>
      <c r="J540" s="154"/>
    </row>
    <row r="541" spans="1:10" ht="18" customHeight="1">
      <c r="A541" s="199"/>
      <c r="B541" s="197" t="s">
        <v>82</v>
      </c>
      <c r="C541" s="192" t="s">
        <v>81</v>
      </c>
      <c r="D541" s="192" t="s">
        <v>80</v>
      </c>
      <c r="E541" s="307" t="s">
        <v>129</v>
      </c>
      <c r="F541" s="307"/>
      <c r="G541" s="196" t="s">
        <v>79</v>
      </c>
      <c r="H541" s="197" t="s">
        <v>78</v>
      </c>
      <c r="I541" s="197" t="s">
        <v>77</v>
      </c>
      <c r="J541" s="198" t="s">
        <v>75</v>
      </c>
    </row>
    <row r="542" spans="1:10" ht="39" customHeight="1">
      <c r="A542" s="144" t="s">
        <v>128</v>
      </c>
      <c r="B542" s="28" t="s">
        <v>151</v>
      </c>
      <c r="C542" s="193" t="s">
        <v>32</v>
      </c>
      <c r="D542" s="193" t="s">
        <v>150</v>
      </c>
      <c r="E542" s="304" t="s">
        <v>555</v>
      </c>
      <c r="F542" s="304"/>
      <c r="G542" s="29" t="s">
        <v>104</v>
      </c>
      <c r="H542" s="39">
        <v>1</v>
      </c>
      <c r="I542" s="27">
        <v>0.67</v>
      </c>
      <c r="J542" s="145">
        <v>0.67</v>
      </c>
    </row>
    <row r="543" spans="1:10" ht="64.95" customHeight="1">
      <c r="A543" s="148" t="s">
        <v>108</v>
      </c>
      <c r="B543" s="34" t="s">
        <v>149</v>
      </c>
      <c r="C543" s="190" t="s">
        <v>32</v>
      </c>
      <c r="D543" s="190" t="s">
        <v>148</v>
      </c>
      <c r="E543" s="305" t="s">
        <v>556</v>
      </c>
      <c r="F543" s="305"/>
      <c r="G543" s="33" t="s">
        <v>146</v>
      </c>
      <c r="H543" s="32">
        <v>6.6699999999999995E-5</v>
      </c>
      <c r="I543" s="31">
        <v>10129.23</v>
      </c>
      <c r="J543" s="149">
        <v>0.67</v>
      </c>
    </row>
    <row r="544" spans="1:10">
      <c r="A544" s="150"/>
      <c r="B544" s="195"/>
      <c r="C544" s="195"/>
      <c r="D544" s="195"/>
      <c r="E544" s="195" t="s">
        <v>103</v>
      </c>
      <c r="F544" s="151">
        <v>0</v>
      </c>
      <c r="G544" s="195" t="s">
        <v>102</v>
      </c>
      <c r="H544" s="151">
        <v>0</v>
      </c>
      <c r="I544" s="195" t="s">
        <v>101</v>
      </c>
      <c r="J544" s="152">
        <v>0</v>
      </c>
    </row>
    <row r="545" spans="1:10" ht="14.4" thickBot="1">
      <c r="A545" s="150"/>
      <c r="B545" s="195"/>
      <c r="C545" s="195"/>
      <c r="D545" s="195"/>
      <c r="E545" s="195" t="s">
        <v>100</v>
      </c>
      <c r="F545" s="151">
        <v>0.18</v>
      </c>
      <c r="G545" s="195"/>
      <c r="H545" s="306" t="s">
        <v>99</v>
      </c>
      <c r="I545" s="306"/>
      <c r="J545" s="152">
        <v>0.85</v>
      </c>
    </row>
    <row r="546" spans="1:10" ht="1.05" customHeight="1" thickTop="1">
      <c r="A546" s="153"/>
      <c r="B546" s="30"/>
      <c r="C546" s="30"/>
      <c r="D546" s="30"/>
      <c r="E546" s="30"/>
      <c r="F546" s="30"/>
      <c r="G546" s="30"/>
      <c r="H546" s="30"/>
      <c r="I546" s="30"/>
      <c r="J546" s="154"/>
    </row>
    <row r="547" spans="1:10" ht="18" customHeight="1">
      <c r="A547" s="199"/>
      <c r="B547" s="197" t="s">
        <v>82</v>
      </c>
      <c r="C547" s="192" t="s">
        <v>81</v>
      </c>
      <c r="D547" s="192" t="s">
        <v>80</v>
      </c>
      <c r="E547" s="307" t="s">
        <v>129</v>
      </c>
      <c r="F547" s="307"/>
      <c r="G547" s="196" t="s">
        <v>79</v>
      </c>
      <c r="H547" s="197" t="s">
        <v>78</v>
      </c>
      <c r="I547" s="197" t="s">
        <v>77</v>
      </c>
      <c r="J547" s="198" t="s">
        <v>75</v>
      </c>
    </row>
    <row r="548" spans="1:10" ht="39" customHeight="1">
      <c r="A548" s="144" t="s">
        <v>128</v>
      </c>
      <c r="B548" s="28" t="s">
        <v>145</v>
      </c>
      <c r="C548" s="193" t="s">
        <v>32</v>
      </c>
      <c r="D548" s="193" t="s">
        <v>144</v>
      </c>
      <c r="E548" s="304" t="s">
        <v>555</v>
      </c>
      <c r="F548" s="304"/>
      <c r="G548" s="29" t="s">
        <v>104</v>
      </c>
      <c r="H548" s="39">
        <v>1</v>
      </c>
      <c r="I548" s="27">
        <v>8.4600000000000009</v>
      </c>
      <c r="J548" s="145">
        <v>8.4600000000000009</v>
      </c>
    </row>
    <row r="549" spans="1:10" ht="24" customHeight="1">
      <c r="A549" s="148" t="s">
        <v>108</v>
      </c>
      <c r="B549" s="34" t="s">
        <v>143</v>
      </c>
      <c r="C549" s="190" t="s">
        <v>32</v>
      </c>
      <c r="D549" s="190" t="s">
        <v>142</v>
      </c>
      <c r="E549" s="305" t="s">
        <v>105</v>
      </c>
      <c r="F549" s="305"/>
      <c r="G549" s="33" t="s">
        <v>141</v>
      </c>
      <c r="H549" s="32">
        <v>1.44</v>
      </c>
      <c r="I549" s="31">
        <v>5.88</v>
      </c>
      <c r="J549" s="149">
        <v>8.4600000000000009</v>
      </c>
    </row>
    <row r="550" spans="1:10">
      <c r="A550" s="150"/>
      <c r="B550" s="195"/>
      <c r="C550" s="195"/>
      <c r="D550" s="195"/>
      <c r="E550" s="195" t="s">
        <v>103</v>
      </c>
      <c r="F550" s="151">
        <v>0</v>
      </c>
      <c r="G550" s="195" t="s">
        <v>102</v>
      </c>
      <c r="H550" s="151">
        <v>0</v>
      </c>
      <c r="I550" s="195" t="s">
        <v>101</v>
      </c>
      <c r="J550" s="152">
        <v>0</v>
      </c>
    </row>
    <row r="551" spans="1:10" ht="14.4" thickBot="1">
      <c r="A551" s="150"/>
      <c r="B551" s="195"/>
      <c r="C551" s="195"/>
      <c r="D551" s="195"/>
      <c r="E551" s="195" t="s">
        <v>100</v>
      </c>
      <c r="F551" s="151">
        <v>2.27</v>
      </c>
      <c r="G551" s="195"/>
      <c r="H551" s="306" t="s">
        <v>99</v>
      </c>
      <c r="I551" s="306"/>
      <c r="J551" s="152">
        <v>10.73</v>
      </c>
    </row>
    <row r="552" spans="1:10" ht="1.05" customHeight="1" thickTop="1">
      <c r="A552" s="153"/>
      <c r="B552" s="30"/>
      <c r="C552" s="30"/>
      <c r="D552" s="30"/>
      <c r="E552" s="30"/>
      <c r="F552" s="30"/>
      <c r="G552" s="30"/>
      <c r="H552" s="30"/>
      <c r="I552" s="30"/>
      <c r="J552" s="154"/>
    </row>
    <row r="553" spans="1:10" ht="18" customHeight="1">
      <c r="A553" s="199"/>
      <c r="B553" s="197" t="s">
        <v>82</v>
      </c>
      <c r="C553" s="192" t="s">
        <v>81</v>
      </c>
      <c r="D553" s="192" t="s">
        <v>80</v>
      </c>
      <c r="E553" s="307" t="s">
        <v>129</v>
      </c>
      <c r="F553" s="307"/>
      <c r="G553" s="196" t="s">
        <v>79</v>
      </c>
      <c r="H553" s="197" t="s">
        <v>78</v>
      </c>
      <c r="I553" s="197" t="s">
        <v>77</v>
      </c>
      <c r="J553" s="198" t="s">
        <v>75</v>
      </c>
    </row>
    <row r="554" spans="1:10" ht="25.95" customHeight="1">
      <c r="A554" s="144" t="s">
        <v>128</v>
      </c>
      <c r="B554" s="28" t="s">
        <v>140</v>
      </c>
      <c r="C554" s="193" t="s">
        <v>32</v>
      </c>
      <c r="D554" s="193" t="s">
        <v>139</v>
      </c>
      <c r="E554" s="304" t="s">
        <v>554</v>
      </c>
      <c r="F554" s="304"/>
      <c r="G554" s="29" t="s">
        <v>25</v>
      </c>
      <c r="H554" s="39">
        <v>1</v>
      </c>
      <c r="I554" s="27">
        <v>20.32</v>
      </c>
      <c r="J554" s="145">
        <v>20.32</v>
      </c>
    </row>
    <row r="555" spans="1:10" ht="39" customHeight="1">
      <c r="A555" s="146" t="s">
        <v>125</v>
      </c>
      <c r="B555" s="38" t="s">
        <v>132</v>
      </c>
      <c r="C555" s="194" t="s">
        <v>32</v>
      </c>
      <c r="D555" s="194" t="s">
        <v>131</v>
      </c>
      <c r="E555" s="300" t="s">
        <v>553</v>
      </c>
      <c r="F555" s="300"/>
      <c r="G555" s="37" t="s">
        <v>130</v>
      </c>
      <c r="H555" s="36">
        <v>9.4200000000000006E-2</v>
      </c>
      <c r="I555" s="35">
        <v>9.8000000000000007</v>
      </c>
      <c r="J555" s="147">
        <v>0.92</v>
      </c>
    </row>
    <row r="556" spans="1:10" ht="64.95" customHeight="1">
      <c r="A556" s="146" t="s">
        <v>125</v>
      </c>
      <c r="B556" s="38" t="s">
        <v>134</v>
      </c>
      <c r="C556" s="194" t="s">
        <v>32</v>
      </c>
      <c r="D556" s="194" t="s">
        <v>133</v>
      </c>
      <c r="E556" s="300" t="s">
        <v>553</v>
      </c>
      <c r="F556" s="300"/>
      <c r="G556" s="37" t="s">
        <v>130</v>
      </c>
      <c r="H556" s="36">
        <v>5.4000000000000003E-3</v>
      </c>
      <c r="I556" s="35">
        <v>309.24</v>
      </c>
      <c r="J556" s="147">
        <v>1.66</v>
      </c>
    </row>
    <row r="557" spans="1:10" ht="64.95" customHeight="1">
      <c r="A557" s="146" t="s">
        <v>125</v>
      </c>
      <c r="B557" s="38" t="s">
        <v>137</v>
      </c>
      <c r="C557" s="194" t="s">
        <v>32</v>
      </c>
      <c r="D557" s="194" t="s">
        <v>136</v>
      </c>
      <c r="E557" s="300" t="s">
        <v>553</v>
      </c>
      <c r="F557" s="300"/>
      <c r="G557" s="37" t="s">
        <v>135</v>
      </c>
      <c r="H557" s="36">
        <v>5.9999999999999995E-4</v>
      </c>
      <c r="I557" s="35">
        <v>68.7</v>
      </c>
      <c r="J557" s="147">
        <v>0.04</v>
      </c>
    </row>
    <row r="558" spans="1:10" ht="24" customHeight="1">
      <c r="A558" s="146" t="s">
        <v>125</v>
      </c>
      <c r="B558" s="38" t="s">
        <v>127</v>
      </c>
      <c r="C558" s="194" t="s">
        <v>32</v>
      </c>
      <c r="D558" s="194" t="s">
        <v>126</v>
      </c>
      <c r="E558" s="300" t="s">
        <v>122</v>
      </c>
      <c r="F558" s="300"/>
      <c r="G558" s="37" t="s">
        <v>104</v>
      </c>
      <c r="H558" s="36">
        <v>0.88090000000000002</v>
      </c>
      <c r="I558" s="35">
        <v>20.100000000000001</v>
      </c>
      <c r="J558" s="147">
        <v>17.7</v>
      </c>
    </row>
    <row r="559" spans="1:10">
      <c r="A559" s="150"/>
      <c r="B559" s="195"/>
      <c r="C559" s="195"/>
      <c r="D559" s="195"/>
      <c r="E559" s="195" t="s">
        <v>103</v>
      </c>
      <c r="F559" s="151">
        <v>12.04</v>
      </c>
      <c r="G559" s="195" t="s">
        <v>102</v>
      </c>
      <c r="H559" s="151">
        <v>0</v>
      </c>
      <c r="I559" s="195" t="s">
        <v>101</v>
      </c>
      <c r="J559" s="152">
        <v>12.04</v>
      </c>
    </row>
    <row r="560" spans="1:10" ht="14.4" thickBot="1">
      <c r="A560" s="150"/>
      <c r="B560" s="195"/>
      <c r="C560" s="195"/>
      <c r="D560" s="195"/>
      <c r="E560" s="195" t="s">
        <v>100</v>
      </c>
      <c r="F560" s="151">
        <v>5.46</v>
      </c>
      <c r="G560" s="195"/>
      <c r="H560" s="306" t="s">
        <v>99</v>
      </c>
      <c r="I560" s="306"/>
      <c r="J560" s="152">
        <v>25.78</v>
      </c>
    </row>
    <row r="561" spans="1:10" ht="1.05" customHeight="1" thickTop="1">
      <c r="A561" s="153"/>
      <c r="B561" s="30"/>
      <c r="C561" s="30"/>
      <c r="D561" s="30"/>
      <c r="E561" s="30"/>
      <c r="F561" s="30"/>
      <c r="G561" s="30"/>
      <c r="H561" s="30"/>
      <c r="I561" s="30"/>
      <c r="J561" s="154"/>
    </row>
    <row r="562" spans="1:10" ht="18" customHeight="1">
      <c r="A562" s="199"/>
      <c r="B562" s="197" t="s">
        <v>82</v>
      </c>
      <c r="C562" s="192" t="s">
        <v>81</v>
      </c>
      <c r="D562" s="192" t="s">
        <v>80</v>
      </c>
      <c r="E562" s="307" t="s">
        <v>129</v>
      </c>
      <c r="F562" s="307"/>
      <c r="G562" s="196" t="s">
        <v>79</v>
      </c>
      <c r="H562" s="197" t="s">
        <v>78</v>
      </c>
      <c r="I562" s="197" t="s">
        <v>77</v>
      </c>
      <c r="J562" s="198" t="s">
        <v>75</v>
      </c>
    </row>
    <row r="563" spans="1:10" ht="24" customHeight="1">
      <c r="A563" s="144" t="s">
        <v>128</v>
      </c>
      <c r="B563" s="28" t="s">
        <v>127</v>
      </c>
      <c r="C563" s="193" t="s">
        <v>32</v>
      </c>
      <c r="D563" s="193" t="s">
        <v>126</v>
      </c>
      <c r="E563" s="304" t="s">
        <v>122</v>
      </c>
      <c r="F563" s="304"/>
      <c r="G563" s="29" t="s">
        <v>104</v>
      </c>
      <c r="H563" s="39">
        <v>1</v>
      </c>
      <c r="I563" s="27">
        <v>20.100000000000001</v>
      </c>
      <c r="J563" s="145">
        <v>20.100000000000001</v>
      </c>
    </row>
    <row r="564" spans="1:10" ht="25.95" customHeight="1">
      <c r="A564" s="146" t="s">
        <v>125</v>
      </c>
      <c r="B564" s="38" t="s">
        <v>124</v>
      </c>
      <c r="C564" s="194" t="s">
        <v>32</v>
      </c>
      <c r="D564" s="194" t="s">
        <v>123</v>
      </c>
      <c r="E564" s="300" t="s">
        <v>122</v>
      </c>
      <c r="F564" s="300"/>
      <c r="G564" s="37" t="s">
        <v>104</v>
      </c>
      <c r="H564" s="36">
        <v>1</v>
      </c>
      <c r="I564" s="35">
        <v>0.28000000000000003</v>
      </c>
      <c r="J564" s="147">
        <v>0.28000000000000003</v>
      </c>
    </row>
    <row r="565" spans="1:10" ht="25.95" customHeight="1">
      <c r="A565" s="148" t="s">
        <v>108</v>
      </c>
      <c r="B565" s="34" t="s">
        <v>118</v>
      </c>
      <c r="C565" s="190" t="s">
        <v>32</v>
      </c>
      <c r="D565" s="190" t="s">
        <v>117</v>
      </c>
      <c r="E565" s="305" t="s">
        <v>105</v>
      </c>
      <c r="F565" s="305"/>
      <c r="G565" s="33" t="s">
        <v>104</v>
      </c>
      <c r="H565" s="32">
        <v>1</v>
      </c>
      <c r="I565" s="31">
        <v>1.39</v>
      </c>
      <c r="J565" s="149">
        <v>1.39</v>
      </c>
    </row>
    <row r="566" spans="1:10" ht="25.95" customHeight="1">
      <c r="A566" s="148" t="s">
        <v>108</v>
      </c>
      <c r="B566" s="34" t="s">
        <v>116</v>
      </c>
      <c r="C566" s="190" t="s">
        <v>32</v>
      </c>
      <c r="D566" s="190" t="s">
        <v>115</v>
      </c>
      <c r="E566" s="305" t="s">
        <v>105</v>
      </c>
      <c r="F566" s="305"/>
      <c r="G566" s="33" t="s">
        <v>104</v>
      </c>
      <c r="H566" s="32">
        <v>1</v>
      </c>
      <c r="I566" s="31">
        <v>2.46</v>
      </c>
      <c r="J566" s="149">
        <v>2.46</v>
      </c>
    </row>
    <row r="567" spans="1:10" ht="25.95" customHeight="1">
      <c r="A567" s="148" t="s">
        <v>108</v>
      </c>
      <c r="B567" s="34" t="s">
        <v>112</v>
      </c>
      <c r="C567" s="190" t="s">
        <v>32</v>
      </c>
      <c r="D567" s="190" t="s">
        <v>111</v>
      </c>
      <c r="E567" s="305" t="s">
        <v>105</v>
      </c>
      <c r="F567" s="305"/>
      <c r="G567" s="33" t="s">
        <v>104</v>
      </c>
      <c r="H567" s="32">
        <v>1</v>
      </c>
      <c r="I567" s="31">
        <v>0.61</v>
      </c>
      <c r="J567" s="149">
        <v>0.61</v>
      </c>
    </row>
    <row r="568" spans="1:10" ht="25.95" customHeight="1">
      <c r="A568" s="148" t="s">
        <v>108</v>
      </c>
      <c r="B568" s="34" t="s">
        <v>107</v>
      </c>
      <c r="C568" s="190" t="s">
        <v>32</v>
      </c>
      <c r="D568" s="190" t="s">
        <v>106</v>
      </c>
      <c r="E568" s="305" t="s">
        <v>105</v>
      </c>
      <c r="F568" s="305"/>
      <c r="G568" s="33" t="s">
        <v>104</v>
      </c>
      <c r="H568" s="32">
        <v>1</v>
      </c>
      <c r="I568" s="31">
        <v>0.08</v>
      </c>
      <c r="J568" s="149">
        <v>0.08</v>
      </c>
    </row>
    <row r="569" spans="1:10" ht="25.95" customHeight="1">
      <c r="A569" s="148" t="s">
        <v>108</v>
      </c>
      <c r="B569" s="34" t="s">
        <v>114</v>
      </c>
      <c r="C569" s="190" t="s">
        <v>32</v>
      </c>
      <c r="D569" s="190" t="s">
        <v>113</v>
      </c>
      <c r="E569" s="305" t="s">
        <v>105</v>
      </c>
      <c r="F569" s="305"/>
      <c r="G569" s="33" t="s">
        <v>104</v>
      </c>
      <c r="H569" s="32">
        <v>1</v>
      </c>
      <c r="I569" s="31">
        <v>0.56999999999999995</v>
      </c>
      <c r="J569" s="149">
        <v>0.56999999999999995</v>
      </c>
    </row>
    <row r="570" spans="1:10" ht="24" customHeight="1">
      <c r="A570" s="148" t="s">
        <v>108</v>
      </c>
      <c r="B570" s="34" t="s">
        <v>121</v>
      </c>
      <c r="C570" s="190" t="s">
        <v>32</v>
      </c>
      <c r="D570" s="190" t="s">
        <v>120</v>
      </c>
      <c r="E570" s="305" t="s">
        <v>119</v>
      </c>
      <c r="F570" s="305"/>
      <c r="G570" s="33" t="s">
        <v>104</v>
      </c>
      <c r="H570" s="32">
        <v>1</v>
      </c>
      <c r="I570" s="31">
        <v>13.28</v>
      </c>
      <c r="J570" s="149">
        <v>13.28</v>
      </c>
    </row>
    <row r="571" spans="1:10" ht="25.95" customHeight="1">
      <c r="A571" s="148" t="s">
        <v>108</v>
      </c>
      <c r="B571" s="34" t="s">
        <v>110</v>
      </c>
      <c r="C571" s="190" t="s">
        <v>32</v>
      </c>
      <c r="D571" s="190" t="s">
        <v>109</v>
      </c>
      <c r="E571" s="305" t="s">
        <v>105</v>
      </c>
      <c r="F571" s="305"/>
      <c r="G571" s="33" t="s">
        <v>104</v>
      </c>
      <c r="H571" s="32">
        <v>1</v>
      </c>
      <c r="I571" s="31">
        <v>1.43</v>
      </c>
      <c r="J571" s="149">
        <v>1.43</v>
      </c>
    </row>
    <row r="572" spans="1:10">
      <c r="A572" s="150"/>
      <c r="B572" s="195"/>
      <c r="C572" s="195"/>
      <c r="D572" s="195"/>
      <c r="E572" s="195" t="s">
        <v>103</v>
      </c>
      <c r="F572" s="151">
        <v>13.56</v>
      </c>
      <c r="G572" s="195" t="s">
        <v>102</v>
      </c>
      <c r="H572" s="151">
        <v>0</v>
      </c>
      <c r="I572" s="195" t="s">
        <v>101</v>
      </c>
      <c r="J572" s="152">
        <v>13.56</v>
      </c>
    </row>
    <row r="573" spans="1:10">
      <c r="A573" s="155"/>
      <c r="B573" s="191"/>
      <c r="C573" s="191"/>
      <c r="D573" s="191"/>
      <c r="E573" s="191" t="s">
        <v>100</v>
      </c>
      <c r="F573" s="156">
        <v>5.4</v>
      </c>
      <c r="G573" s="191"/>
      <c r="H573" s="316" t="s">
        <v>99</v>
      </c>
      <c r="I573" s="316"/>
      <c r="J573" s="157">
        <v>25.5</v>
      </c>
    </row>
    <row r="574" spans="1:10" ht="1.05" customHeight="1">
      <c r="A574" s="143"/>
      <c r="B574" s="143"/>
      <c r="C574" s="143"/>
      <c r="D574" s="143"/>
      <c r="E574" s="143"/>
      <c r="F574" s="143"/>
      <c r="G574" s="143"/>
      <c r="H574" s="143"/>
      <c r="I574" s="143"/>
      <c r="J574" s="143"/>
    </row>
  </sheetData>
  <mergeCells count="462">
    <mergeCell ref="E569:F569"/>
    <mergeCell ref="E570:F570"/>
    <mergeCell ref="E571:F571"/>
    <mergeCell ref="H573:I573"/>
    <mergeCell ref="E547:F547"/>
    <mergeCell ref="E548:F548"/>
    <mergeCell ref="E549:F549"/>
    <mergeCell ref="E558:F558"/>
    <mergeCell ref="H560:I560"/>
    <mergeCell ref="E562:F562"/>
    <mergeCell ref="E563:F563"/>
    <mergeCell ref="E564:F564"/>
    <mergeCell ref="E565:F565"/>
    <mergeCell ref="H551:I551"/>
    <mergeCell ref="E553:F553"/>
    <mergeCell ref="E554:F554"/>
    <mergeCell ref="E555:F555"/>
    <mergeCell ref="E556:F556"/>
    <mergeCell ref="E557:F557"/>
    <mergeCell ref="E566:F566"/>
    <mergeCell ref="E567:F567"/>
    <mergeCell ref="E568:F568"/>
    <mergeCell ref="E543:F543"/>
    <mergeCell ref="H545:I545"/>
    <mergeCell ref="E521:F521"/>
    <mergeCell ref="E522:F522"/>
    <mergeCell ref="E523:F523"/>
    <mergeCell ref="E524:F524"/>
    <mergeCell ref="E525:F525"/>
    <mergeCell ref="H527:I527"/>
    <mergeCell ref="E529:F529"/>
    <mergeCell ref="H533:I533"/>
    <mergeCell ref="E535:F535"/>
    <mergeCell ref="E536:F536"/>
    <mergeCell ref="E537:F537"/>
    <mergeCell ref="H539:I539"/>
    <mergeCell ref="E541:F541"/>
    <mergeCell ref="E530:F530"/>
    <mergeCell ref="E531:F531"/>
    <mergeCell ref="E511:F511"/>
    <mergeCell ref="E512:F512"/>
    <mergeCell ref="E513:F513"/>
    <mergeCell ref="E514:F514"/>
    <mergeCell ref="E515:F515"/>
    <mergeCell ref="E516:F516"/>
    <mergeCell ref="H518:I518"/>
    <mergeCell ref="E520:F520"/>
    <mergeCell ref="E542:F542"/>
    <mergeCell ref="E510:F510"/>
    <mergeCell ref="E509:F509"/>
    <mergeCell ref="E488:F488"/>
    <mergeCell ref="E489:F489"/>
    <mergeCell ref="E490:F490"/>
    <mergeCell ref="H492:I492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H505:I505"/>
    <mergeCell ref="E507:F507"/>
    <mergeCell ref="E508:F508"/>
    <mergeCell ref="E468:F468"/>
    <mergeCell ref="E469:F469"/>
    <mergeCell ref="E470:F470"/>
    <mergeCell ref="E471:F471"/>
    <mergeCell ref="E472:F472"/>
    <mergeCell ref="E473:F473"/>
    <mergeCell ref="E474:F474"/>
    <mergeCell ref="E477:F477"/>
    <mergeCell ref="E475:F475"/>
    <mergeCell ref="E476:F476"/>
    <mergeCell ref="H479:I479"/>
    <mergeCell ref="E481:F481"/>
    <mergeCell ref="E482:F482"/>
    <mergeCell ref="E483:F483"/>
    <mergeCell ref="E484:F484"/>
    <mergeCell ref="E485:F485"/>
    <mergeCell ref="E486:F486"/>
    <mergeCell ref="E487:F487"/>
    <mergeCell ref="H454:I454"/>
    <mergeCell ref="E456:F456"/>
    <mergeCell ref="E457:F457"/>
    <mergeCell ref="E458:F458"/>
    <mergeCell ref="H460:I460"/>
    <mergeCell ref="E462:F462"/>
    <mergeCell ref="E463:F463"/>
    <mergeCell ref="E464:F464"/>
    <mergeCell ref="H466:I466"/>
    <mergeCell ref="E440:F440"/>
    <mergeCell ref="H442:I442"/>
    <mergeCell ref="E444:F444"/>
    <mergeCell ref="E445:F445"/>
    <mergeCell ref="E446:F446"/>
    <mergeCell ref="H448:I448"/>
    <mergeCell ref="E450:F450"/>
    <mergeCell ref="E451:F451"/>
    <mergeCell ref="E452:F452"/>
    <mergeCell ref="E437:F437"/>
    <mergeCell ref="E438:F438"/>
    <mergeCell ref="E439:F439"/>
    <mergeCell ref="E416:F416"/>
    <mergeCell ref="H418:I418"/>
    <mergeCell ref="E420:F420"/>
    <mergeCell ref="E421:F421"/>
    <mergeCell ref="E422:F422"/>
    <mergeCell ref="H424:I424"/>
    <mergeCell ref="E426:F426"/>
    <mergeCell ref="E429:F429"/>
    <mergeCell ref="E430:F430"/>
    <mergeCell ref="H432:I432"/>
    <mergeCell ref="E434:F434"/>
    <mergeCell ref="E435:F435"/>
    <mergeCell ref="E436:F436"/>
    <mergeCell ref="E427:F427"/>
    <mergeCell ref="E428:F428"/>
    <mergeCell ref="E405:F405"/>
    <mergeCell ref="H407:I407"/>
    <mergeCell ref="E409:F409"/>
    <mergeCell ref="E410:F410"/>
    <mergeCell ref="E411:F411"/>
    <mergeCell ref="E412:F412"/>
    <mergeCell ref="E413:F413"/>
    <mergeCell ref="E414:F414"/>
    <mergeCell ref="E415:F415"/>
    <mergeCell ref="E394:F394"/>
    <mergeCell ref="H396:I396"/>
    <mergeCell ref="E398:F398"/>
    <mergeCell ref="E399:F399"/>
    <mergeCell ref="E400:F400"/>
    <mergeCell ref="E401:F401"/>
    <mergeCell ref="E402:F402"/>
    <mergeCell ref="E403:F403"/>
    <mergeCell ref="E404:F404"/>
    <mergeCell ref="E391:F391"/>
    <mergeCell ref="E392:F392"/>
    <mergeCell ref="E393:F393"/>
    <mergeCell ref="E368:F368"/>
    <mergeCell ref="H370:I370"/>
    <mergeCell ref="E372:F372"/>
    <mergeCell ref="E373:F373"/>
    <mergeCell ref="E374:F374"/>
    <mergeCell ref="H376:I376"/>
    <mergeCell ref="E378:F378"/>
    <mergeCell ref="H382:I382"/>
    <mergeCell ref="E384:F384"/>
    <mergeCell ref="E385:F385"/>
    <mergeCell ref="E386:F386"/>
    <mergeCell ref="H388:I388"/>
    <mergeCell ref="E390:F390"/>
    <mergeCell ref="E379:F379"/>
    <mergeCell ref="E380:F380"/>
    <mergeCell ref="E355:F355"/>
    <mergeCell ref="E356:F356"/>
    <mergeCell ref="H358:I358"/>
    <mergeCell ref="E360:F360"/>
    <mergeCell ref="E361:F361"/>
    <mergeCell ref="E362:F362"/>
    <mergeCell ref="H364:I364"/>
    <mergeCell ref="E366:F366"/>
    <mergeCell ref="E367:F367"/>
    <mergeCell ref="E342:F342"/>
    <mergeCell ref="E343:F343"/>
    <mergeCell ref="E344:F344"/>
    <mergeCell ref="H346:I346"/>
    <mergeCell ref="E348:F348"/>
    <mergeCell ref="E349:F349"/>
    <mergeCell ref="E350:F350"/>
    <mergeCell ref="H352:I352"/>
    <mergeCell ref="E354:F354"/>
    <mergeCell ref="E337:F337"/>
    <mergeCell ref="E338:F338"/>
    <mergeCell ref="H340:I340"/>
    <mergeCell ref="E318:F318"/>
    <mergeCell ref="E319:F319"/>
    <mergeCell ref="E320:F320"/>
    <mergeCell ref="H322:I322"/>
    <mergeCell ref="E324:F324"/>
    <mergeCell ref="E325:F325"/>
    <mergeCell ref="E326:F326"/>
    <mergeCell ref="E329:F329"/>
    <mergeCell ref="E330:F330"/>
    <mergeCell ref="E331:F331"/>
    <mergeCell ref="E332:F332"/>
    <mergeCell ref="H334:I334"/>
    <mergeCell ref="E336:F336"/>
    <mergeCell ref="E327:F327"/>
    <mergeCell ref="E328:F328"/>
    <mergeCell ref="E307:F307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H297:I297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293:F293"/>
    <mergeCell ref="E294:F294"/>
    <mergeCell ref="E295:F295"/>
    <mergeCell ref="E272:F272"/>
    <mergeCell ref="E273:F273"/>
    <mergeCell ref="E274:F274"/>
    <mergeCell ref="E275:F275"/>
    <mergeCell ref="H284:I284"/>
    <mergeCell ref="E286:F286"/>
    <mergeCell ref="E287:F287"/>
    <mergeCell ref="E288:F288"/>
    <mergeCell ref="E289:F289"/>
    <mergeCell ref="H291:I291"/>
    <mergeCell ref="H277:I277"/>
    <mergeCell ref="E279:F279"/>
    <mergeCell ref="E280:F280"/>
    <mergeCell ref="E281:F281"/>
    <mergeCell ref="E282:F282"/>
    <mergeCell ref="E267:F267"/>
    <mergeCell ref="E268:F268"/>
    <mergeCell ref="H270:I270"/>
    <mergeCell ref="E248:F248"/>
    <mergeCell ref="E249:F249"/>
    <mergeCell ref="E250:F250"/>
    <mergeCell ref="H252:I252"/>
    <mergeCell ref="E254:F254"/>
    <mergeCell ref="E255:F255"/>
    <mergeCell ref="E256:F256"/>
    <mergeCell ref="E257:F257"/>
    <mergeCell ref="E258:F258"/>
    <mergeCell ref="E237:F237"/>
    <mergeCell ref="E238:F238"/>
    <mergeCell ref="E239:F239"/>
    <mergeCell ref="E240:F240"/>
    <mergeCell ref="E241:F241"/>
    <mergeCell ref="E266:F266"/>
    <mergeCell ref="H243:I243"/>
    <mergeCell ref="E245:F245"/>
    <mergeCell ref="E246:F246"/>
    <mergeCell ref="E247:F247"/>
    <mergeCell ref="E259:F259"/>
    <mergeCell ref="E260:F260"/>
    <mergeCell ref="E261:F261"/>
    <mergeCell ref="H263:I263"/>
    <mergeCell ref="E265:F265"/>
    <mergeCell ref="E226:F226"/>
    <mergeCell ref="E227:F227"/>
    <mergeCell ref="E228:F228"/>
    <mergeCell ref="H230:I230"/>
    <mergeCell ref="E232:F232"/>
    <mergeCell ref="E233:F233"/>
    <mergeCell ref="E234:F234"/>
    <mergeCell ref="E235:F235"/>
    <mergeCell ref="E236:F236"/>
    <mergeCell ref="H212:I212"/>
    <mergeCell ref="E214:F214"/>
    <mergeCell ref="E215:F215"/>
    <mergeCell ref="E216:F216"/>
    <mergeCell ref="H218:I218"/>
    <mergeCell ref="E220:F220"/>
    <mergeCell ref="E221:F221"/>
    <mergeCell ref="E222:F222"/>
    <mergeCell ref="H224:I224"/>
    <mergeCell ref="E200:F200"/>
    <mergeCell ref="E201:F201"/>
    <mergeCell ref="E202:F202"/>
    <mergeCell ref="E203:F203"/>
    <mergeCell ref="E204:F204"/>
    <mergeCell ref="H206:I206"/>
    <mergeCell ref="E208:F208"/>
    <mergeCell ref="E209:F209"/>
    <mergeCell ref="E210:F210"/>
    <mergeCell ref="E187:F187"/>
    <mergeCell ref="E188:F188"/>
    <mergeCell ref="H190:I190"/>
    <mergeCell ref="E192:F192"/>
    <mergeCell ref="E193:F193"/>
    <mergeCell ref="E194:F194"/>
    <mergeCell ref="E195:F195"/>
    <mergeCell ref="H197:I197"/>
    <mergeCell ref="E199:F199"/>
    <mergeCell ref="E182:F182"/>
    <mergeCell ref="H184:I184"/>
    <mergeCell ref="E186:F186"/>
    <mergeCell ref="E161:F161"/>
    <mergeCell ref="E162:F162"/>
    <mergeCell ref="E163:F163"/>
    <mergeCell ref="E164:F164"/>
    <mergeCell ref="H166:I166"/>
    <mergeCell ref="E168:F168"/>
    <mergeCell ref="E169:F169"/>
    <mergeCell ref="E174:F174"/>
    <mergeCell ref="E175:F175"/>
    <mergeCell ref="E176:F176"/>
    <mergeCell ref="H178:I178"/>
    <mergeCell ref="E180:F180"/>
    <mergeCell ref="E181:F181"/>
    <mergeCell ref="E170:F170"/>
    <mergeCell ref="H172:I172"/>
    <mergeCell ref="E148:F148"/>
    <mergeCell ref="H150:I150"/>
    <mergeCell ref="E152:F152"/>
    <mergeCell ref="E153:F153"/>
    <mergeCell ref="E154:F154"/>
    <mergeCell ref="E155:F155"/>
    <mergeCell ref="H157:I157"/>
    <mergeCell ref="E159:F159"/>
    <mergeCell ref="E160:F160"/>
    <mergeCell ref="E137:F137"/>
    <mergeCell ref="E138:F138"/>
    <mergeCell ref="H140:I140"/>
    <mergeCell ref="E142:F142"/>
    <mergeCell ref="E143:F143"/>
    <mergeCell ref="E144:F144"/>
    <mergeCell ref="E145:F145"/>
    <mergeCell ref="E146:F146"/>
    <mergeCell ref="E147:F147"/>
    <mergeCell ref="E134:F134"/>
    <mergeCell ref="E135:F135"/>
    <mergeCell ref="E136:F136"/>
    <mergeCell ref="J121:J122"/>
    <mergeCell ref="A124:E124"/>
    <mergeCell ref="F124:I124"/>
    <mergeCell ref="A125:E125"/>
    <mergeCell ref="F125:I125"/>
    <mergeCell ref="A126:E126"/>
    <mergeCell ref="F126:I126"/>
    <mergeCell ref="A128:E128"/>
    <mergeCell ref="F128:I128"/>
    <mergeCell ref="A129:E129"/>
    <mergeCell ref="F129:I129"/>
    <mergeCell ref="H131:I131"/>
    <mergeCell ref="A133:J133"/>
    <mergeCell ref="A127:E127"/>
    <mergeCell ref="F127:I127"/>
    <mergeCell ref="E120:F120"/>
    <mergeCell ref="A121:A122"/>
    <mergeCell ref="J107:J108"/>
    <mergeCell ref="A110:E110"/>
    <mergeCell ref="F110:I110"/>
    <mergeCell ref="A111:E111"/>
    <mergeCell ref="F111:I111"/>
    <mergeCell ref="A112:E112"/>
    <mergeCell ref="F112:I112"/>
    <mergeCell ref="H107:I107"/>
    <mergeCell ref="B121:B122"/>
    <mergeCell ref="C121:C122"/>
    <mergeCell ref="D121:D122"/>
    <mergeCell ref="E121:E122"/>
    <mergeCell ref="F121:G121"/>
    <mergeCell ref="H121:I121"/>
    <mergeCell ref="A113:E113"/>
    <mergeCell ref="F113:I113"/>
    <mergeCell ref="E98:F98"/>
    <mergeCell ref="E99:F99"/>
    <mergeCell ref="H103:I103"/>
    <mergeCell ref="A114:E114"/>
    <mergeCell ref="F114:I114"/>
    <mergeCell ref="A115:E115"/>
    <mergeCell ref="F115:I115"/>
    <mergeCell ref="H117:I117"/>
    <mergeCell ref="E119:F119"/>
    <mergeCell ref="E105:F105"/>
    <mergeCell ref="E106:F106"/>
    <mergeCell ref="A107:A108"/>
    <mergeCell ref="B107:B108"/>
    <mergeCell ref="C107:C108"/>
    <mergeCell ref="D107:D108"/>
    <mergeCell ref="E107:E108"/>
    <mergeCell ref="F107:G107"/>
    <mergeCell ref="E100:F100"/>
    <mergeCell ref="E101:F101"/>
    <mergeCell ref="E66:F66"/>
    <mergeCell ref="E96:F96"/>
    <mergeCell ref="E97:F97"/>
    <mergeCell ref="E93:F93"/>
    <mergeCell ref="E72:F72"/>
    <mergeCell ref="E73:F73"/>
    <mergeCell ref="E74:F74"/>
    <mergeCell ref="E75:F75"/>
    <mergeCell ref="E76:F76"/>
    <mergeCell ref="E77:F77"/>
    <mergeCell ref="E83:F83"/>
    <mergeCell ref="E84:F84"/>
    <mergeCell ref="E85:F85"/>
    <mergeCell ref="E86:F86"/>
    <mergeCell ref="E94:F94"/>
    <mergeCell ref="E95:F95"/>
    <mergeCell ref="H68:I68"/>
    <mergeCell ref="E92:F92"/>
    <mergeCell ref="E70:F70"/>
    <mergeCell ref="E71:F71"/>
    <mergeCell ref="E50:F50"/>
    <mergeCell ref="E51:F51"/>
    <mergeCell ref="E52:F52"/>
    <mergeCell ref="E53:F53"/>
    <mergeCell ref="E54:F54"/>
    <mergeCell ref="H79:I79"/>
    <mergeCell ref="E81:F81"/>
    <mergeCell ref="H56:I56"/>
    <mergeCell ref="E58:F58"/>
    <mergeCell ref="E59:F59"/>
    <mergeCell ref="E60:F60"/>
    <mergeCell ref="E87:F87"/>
    <mergeCell ref="E88:F88"/>
    <mergeCell ref="H90:I90"/>
    <mergeCell ref="E82:F82"/>
    <mergeCell ref="E61:F61"/>
    <mergeCell ref="E62:F62"/>
    <mergeCell ref="E63:F63"/>
    <mergeCell ref="E64:F64"/>
    <mergeCell ref="E65:F65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H27:I27"/>
    <mergeCell ref="E29:F29"/>
    <mergeCell ref="E30:F30"/>
    <mergeCell ref="E31:F31"/>
    <mergeCell ref="E32:F32"/>
    <mergeCell ref="E33:F33"/>
    <mergeCell ref="E34:F34"/>
    <mergeCell ref="E35:F35"/>
    <mergeCell ref="H37:I37"/>
    <mergeCell ref="A1:D2"/>
    <mergeCell ref="E1:H2"/>
    <mergeCell ref="E25:F25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6:F16"/>
    <mergeCell ref="E17:F17"/>
    <mergeCell ref="E18:F18"/>
    <mergeCell ref="E19:F19"/>
    <mergeCell ref="H21:I21"/>
    <mergeCell ref="E23:F23"/>
    <mergeCell ref="E24:F24"/>
    <mergeCell ref="A3:J3"/>
  </mergeCells>
  <pageMargins left="0.51181102362204722" right="0.51181102362204722" top="1.5354330708661419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34"/>
  <sheetViews>
    <sheetView view="pageBreakPreview" zoomScale="75" zoomScaleNormal="80" zoomScaleSheetLayoutView="75" workbookViewId="0">
      <selection activeCell="L26" sqref="L26"/>
    </sheetView>
  </sheetViews>
  <sheetFormatPr defaultRowHeight="13.2"/>
  <cols>
    <col min="1" max="2" width="9.109375" style="43"/>
    <col min="3" max="3" width="39.33203125" style="43" customWidth="1"/>
    <col min="4" max="4" width="18.6640625" style="43" customWidth="1"/>
    <col min="5" max="5" width="18.44140625" style="43" customWidth="1"/>
    <col min="6" max="6" width="20.33203125" style="43" customWidth="1"/>
    <col min="7" max="7" width="20.88671875" style="43" customWidth="1"/>
    <col min="8" max="8" width="19" style="43" bestFit="1" customWidth="1"/>
    <col min="9" max="9" width="20.5546875" style="43" customWidth="1"/>
    <col min="10" max="10" width="12.33203125" style="43" bestFit="1" customWidth="1"/>
    <col min="11" max="254" width="9.109375" style="43"/>
    <col min="255" max="255" width="39.33203125" style="43" customWidth="1"/>
    <col min="256" max="256" width="18.6640625" style="43" customWidth="1"/>
    <col min="257" max="257" width="18.44140625" style="43" customWidth="1"/>
    <col min="258" max="258" width="20.33203125" style="43" customWidth="1"/>
    <col min="259" max="259" width="17.44140625" style="43" customWidth="1"/>
    <col min="260" max="261" width="17" style="43" bestFit="1" customWidth="1"/>
    <col min="262" max="262" width="14.33203125" style="43" bestFit="1" customWidth="1"/>
    <col min="263" max="265" width="9.109375" style="43"/>
    <col min="266" max="266" width="12.33203125" style="43" bestFit="1" customWidth="1"/>
    <col min="267" max="510" width="9.109375" style="43"/>
    <col min="511" max="511" width="39.33203125" style="43" customWidth="1"/>
    <col min="512" max="512" width="18.6640625" style="43" customWidth="1"/>
    <col min="513" max="513" width="18.44140625" style="43" customWidth="1"/>
    <col min="514" max="514" width="20.33203125" style="43" customWidth="1"/>
    <col min="515" max="515" width="17.44140625" style="43" customWidth="1"/>
    <col min="516" max="517" width="17" style="43" bestFit="1" customWidth="1"/>
    <col min="518" max="518" width="14.33203125" style="43" bestFit="1" customWidth="1"/>
    <col min="519" max="521" width="9.109375" style="43"/>
    <col min="522" max="522" width="12.33203125" style="43" bestFit="1" customWidth="1"/>
    <col min="523" max="766" width="9.109375" style="43"/>
    <col min="767" max="767" width="39.33203125" style="43" customWidth="1"/>
    <col min="768" max="768" width="18.6640625" style="43" customWidth="1"/>
    <col min="769" max="769" width="18.44140625" style="43" customWidth="1"/>
    <col min="770" max="770" width="20.33203125" style="43" customWidth="1"/>
    <col min="771" max="771" width="17.44140625" style="43" customWidth="1"/>
    <col min="772" max="773" width="17" style="43" bestFit="1" customWidth="1"/>
    <col min="774" max="774" width="14.33203125" style="43" bestFit="1" customWidth="1"/>
    <col min="775" max="777" width="9.109375" style="43"/>
    <col min="778" max="778" width="12.33203125" style="43" bestFit="1" customWidth="1"/>
    <col min="779" max="1022" width="9.109375" style="43"/>
    <col min="1023" max="1023" width="39.33203125" style="43" customWidth="1"/>
    <col min="1024" max="1024" width="18.6640625" style="43" customWidth="1"/>
    <col min="1025" max="1025" width="18.44140625" style="43" customWidth="1"/>
    <col min="1026" max="1026" width="20.33203125" style="43" customWidth="1"/>
    <col min="1027" max="1027" width="17.44140625" style="43" customWidth="1"/>
    <col min="1028" max="1029" width="17" style="43" bestFit="1" customWidth="1"/>
    <col min="1030" max="1030" width="14.33203125" style="43" bestFit="1" customWidth="1"/>
    <col min="1031" max="1033" width="9.109375" style="43"/>
    <col min="1034" max="1034" width="12.33203125" style="43" bestFit="1" customWidth="1"/>
    <col min="1035" max="1278" width="9.109375" style="43"/>
    <col min="1279" max="1279" width="39.33203125" style="43" customWidth="1"/>
    <col min="1280" max="1280" width="18.6640625" style="43" customWidth="1"/>
    <col min="1281" max="1281" width="18.44140625" style="43" customWidth="1"/>
    <col min="1282" max="1282" width="20.33203125" style="43" customWidth="1"/>
    <col min="1283" max="1283" width="17.44140625" style="43" customWidth="1"/>
    <col min="1284" max="1285" width="17" style="43" bestFit="1" customWidth="1"/>
    <col min="1286" max="1286" width="14.33203125" style="43" bestFit="1" customWidth="1"/>
    <col min="1287" max="1289" width="9.109375" style="43"/>
    <col min="1290" max="1290" width="12.33203125" style="43" bestFit="1" customWidth="1"/>
    <col min="1291" max="1534" width="9.109375" style="43"/>
    <col min="1535" max="1535" width="39.33203125" style="43" customWidth="1"/>
    <col min="1536" max="1536" width="18.6640625" style="43" customWidth="1"/>
    <col min="1537" max="1537" width="18.44140625" style="43" customWidth="1"/>
    <col min="1538" max="1538" width="20.33203125" style="43" customWidth="1"/>
    <col min="1539" max="1539" width="17.44140625" style="43" customWidth="1"/>
    <col min="1540" max="1541" width="17" style="43" bestFit="1" customWidth="1"/>
    <col min="1542" max="1542" width="14.33203125" style="43" bestFit="1" customWidth="1"/>
    <col min="1543" max="1545" width="9.109375" style="43"/>
    <col min="1546" max="1546" width="12.33203125" style="43" bestFit="1" customWidth="1"/>
    <col min="1547" max="1790" width="9.109375" style="43"/>
    <col min="1791" max="1791" width="39.33203125" style="43" customWidth="1"/>
    <col min="1792" max="1792" width="18.6640625" style="43" customWidth="1"/>
    <col min="1793" max="1793" width="18.44140625" style="43" customWidth="1"/>
    <col min="1794" max="1794" width="20.33203125" style="43" customWidth="1"/>
    <col min="1795" max="1795" width="17.44140625" style="43" customWidth="1"/>
    <col min="1796" max="1797" width="17" style="43" bestFit="1" customWidth="1"/>
    <col min="1798" max="1798" width="14.33203125" style="43" bestFit="1" customWidth="1"/>
    <col min="1799" max="1801" width="9.109375" style="43"/>
    <col min="1802" max="1802" width="12.33203125" style="43" bestFit="1" customWidth="1"/>
    <col min="1803" max="2046" width="9.109375" style="43"/>
    <col min="2047" max="2047" width="39.33203125" style="43" customWidth="1"/>
    <col min="2048" max="2048" width="18.6640625" style="43" customWidth="1"/>
    <col min="2049" max="2049" width="18.44140625" style="43" customWidth="1"/>
    <col min="2050" max="2050" width="20.33203125" style="43" customWidth="1"/>
    <col min="2051" max="2051" width="17.44140625" style="43" customWidth="1"/>
    <col min="2052" max="2053" width="17" style="43" bestFit="1" customWidth="1"/>
    <col min="2054" max="2054" width="14.33203125" style="43" bestFit="1" customWidth="1"/>
    <col min="2055" max="2057" width="9.109375" style="43"/>
    <col min="2058" max="2058" width="12.33203125" style="43" bestFit="1" customWidth="1"/>
    <col min="2059" max="2302" width="9.109375" style="43"/>
    <col min="2303" max="2303" width="39.33203125" style="43" customWidth="1"/>
    <col min="2304" max="2304" width="18.6640625" style="43" customWidth="1"/>
    <col min="2305" max="2305" width="18.44140625" style="43" customWidth="1"/>
    <col min="2306" max="2306" width="20.33203125" style="43" customWidth="1"/>
    <col min="2307" max="2307" width="17.44140625" style="43" customWidth="1"/>
    <col min="2308" max="2309" width="17" style="43" bestFit="1" customWidth="1"/>
    <col min="2310" max="2310" width="14.33203125" style="43" bestFit="1" customWidth="1"/>
    <col min="2311" max="2313" width="9.109375" style="43"/>
    <col min="2314" max="2314" width="12.33203125" style="43" bestFit="1" customWidth="1"/>
    <col min="2315" max="2558" width="9.109375" style="43"/>
    <col min="2559" max="2559" width="39.33203125" style="43" customWidth="1"/>
    <col min="2560" max="2560" width="18.6640625" style="43" customWidth="1"/>
    <col min="2561" max="2561" width="18.44140625" style="43" customWidth="1"/>
    <col min="2562" max="2562" width="20.33203125" style="43" customWidth="1"/>
    <col min="2563" max="2563" width="17.44140625" style="43" customWidth="1"/>
    <col min="2564" max="2565" width="17" style="43" bestFit="1" customWidth="1"/>
    <col min="2566" max="2566" width="14.33203125" style="43" bestFit="1" customWidth="1"/>
    <col min="2567" max="2569" width="9.109375" style="43"/>
    <col min="2570" max="2570" width="12.33203125" style="43" bestFit="1" customWidth="1"/>
    <col min="2571" max="2814" width="9.109375" style="43"/>
    <col min="2815" max="2815" width="39.33203125" style="43" customWidth="1"/>
    <col min="2816" max="2816" width="18.6640625" style="43" customWidth="1"/>
    <col min="2817" max="2817" width="18.44140625" style="43" customWidth="1"/>
    <col min="2818" max="2818" width="20.33203125" style="43" customWidth="1"/>
    <col min="2819" max="2819" width="17.44140625" style="43" customWidth="1"/>
    <col min="2820" max="2821" width="17" style="43" bestFit="1" customWidth="1"/>
    <col min="2822" max="2822" width="14.33203125" style="43" bestFit="1" customWidth="1"/>
    <col min="2823" max="2825" width="9.109375" style="43"/>
    <col min="2826" max="2826" width="12.33203125" style="43" bestFit="1" customWidth="1"/>
    <col min="2827" max="3070" width="9.109375" style="43"/>
    <col min="3071" max="3071" width="39.33203125" style="43" customWidth="1"/>
    <col min="3072" max="3072" width="18.6640625" style="43" customWidth="1"/>
    <col min="3073" max="3073" width="18.44140625" style="43" customWidth="1"/>
    <col min="3074" max="3074" width="20.33203125" style="43" customWidth="1"/>
    <col min="3075" max="3075" width="17.44140625" style="43" customWidth="1"/>
    <col min="3076" max="3077" width="17" style="43" bestFit="1" customWidth="1"/>
    <col min="3078" max="3078" width="14.33203125" style="43" bestFit="1" customWidth="1"/>
    <col min="3079" max="3081" width="9.109375" style="43"/>
    <col min="3082" max="3082" width="12.33203125" style="43" bestFit="1" customWidth="1"/>
    <col min="3083" max="3326" width="9.109375" style="43"/>
    <col min="3327" max="3327" width="39.33203125" style="43" customWidth="1"/>
    <col min="3328" max="3328" width="18.6640625" style="43" customWidth="1"/>
    <col min="3329" max="3329" width="18.44140625" style="43" customWidth="1"/>
    <col min="3330" max="3330" width="20.33203125" style="43" customWidth="1"/>
    <col min="3331" max="3331" width="17.44140625" style="43" customWidth="1"/>
    <col min="3332" max="3333" width="17" style="43" bestFit="1" customWidth="1"/>
    <col min="3334" max="3334" width="14.33203125" style="43" bestFit="1" customWidth="1"/>
    <col min="3335" max="3337" width="9.109375" style="43"/>
    <col min="3338" max="3338" width="12.33203125" style="43" bestFit="1" customWidth="1"/>
    <col min="3339" max="3582" width="9.109375" style="43"/>
    <col min="3583" max="3583" width="39.33203125" style="43" customWidth="1"/>
    <col min="3584" max="3584" width="18.6640625" style="43" customWidth="1"/>
    <col min="3585" max="3585" width="18.44140625" style="43" customWidth="1"/>
    <col min="3586" max="3586" width="20.33203125" style="43" customWidth="1"/>
    <col min="3587" max="3587" width="17.44140625" style="43" customWidth="1"/>
    <col min="3588" max="3589" width="17" style="43" bestFit="1" customWidth="1"/>
    <col min="3590" max="3590" width="14.33203125" style="43" bestFit="1" customWidth="1"/>
    <col min="3591" max="3593" width="9.109375" style="43"/>
    <col min="3594" max="3594" width="12.33203125" style="43" bestFit="1" customWidth="1"/>
    <col min="3595" max="3838" width="9.109375" style="43"/>
    <col min="3839" max="3839" width="39.33203125" style="43" customWidth="1"/>
    <col min="3840" max="3840" width="18.6640625" style="43" customWidth="1"/>
    <col min="3841" max="3841" width="18.44140625" style="43" customWidth="1"/>
    <col min="3842" max="3842" width="20.33203125" style="43" customWidth="1"/>
    <col min="3843" max="3843" width="17.44140625" style="43" customWidth="1"/>
    <col min="3844" max="3845" width="17" style="43" bestFit="1" customWidth="1"/>
    <col min="3846" max="3846" width="14.33203125" style="43" bestFit="1" customWidth="1"/>
    <col min="3847" max="3849" width="9.109375" style="43"/>
    <col min="3850" max="3850" width="12.33203125" style="43" bestFit="1" customWidth="1"/>
    <col min="3851" max="4094" width="9.109375" style="43"/>
    <col min="4095" max="4095" width="39.33203125" style="43" customWidth="1"/>
    <col min="4096" max="4096" width="18.6640625" style="43" customWidth="1"/>
    <col min="4097" max="4097" width="18.44140625" style="43" customWidth="1"/>
    <col min="4098" max="4098" width="20.33203125" style="43" customWidth="1"/>
    <col min="4099" max="4099" width="17.44140625" style="43" customWidth="1"/>
    <col min="4100" max="4101" width="17" style="43" bestFit="1" customWidth="1"/>
    <col min="4102" max="4102" width="14.33203125" style="43" bestFit="1" customWidth="1"/>
    <col min="4103" max="4105" width="9.109375" style="43"/>
    <col min="4106" max="4106" width="12.33203125" style="43" bestFit="1" customWidth="1"/>
    <col min="4107" max="4350" width="9.109375" style="43"/>
    <col min="4351" max="4351" width="39.33203125" style="43" customWidth="1"/>
    <col min="4352" max="4352" width="18.6640625" style="43" customWidth="1"/>
    <col min="4353" max="4353" width="18.44140625" style="43" customWidth="1"/>
    <col min="4354" max="4354" width="20.33203125" style="43" customWidth="1"/>
    <col min="4355" max="4355" width="17.44140625" style="43" customWidth="1"/>
    <col min="4356" max="4357" width="17" style="43" bestFit="1" customWidth="1"/>
    <col min="4358" max="4358" width="14.33203125" style="43" bestFit="1" customWidth="1"/>
    <col min="4359" max="4361" width="9.109375" style="43"/>
    <col min="4362" max="4362" width="12.33203125" style="43" bestFit="1" customWidth="1"/>
    <col min="4363" max="4606" width="9.109375" style="43"/>
    <col min="4607" max="4607" width="39.33203125" style="43" customWidth="1"/>
    <col min="4608" max="4608" width="18.6640625" style="43" customWidth="1"/>
    <col min="4609" max="4609" width="18.44140625" style="43" customWidth="1"/>
    <col min="4610" max="4610" width="20.33203125" style="43" customWidth="1"/>
    <col min="4611" max="4611" width="17.44140625" style="43" customWidth="1"/>
    <col min="4612" max="4613" width="17" style="43" bestFit="1" customWidth="1"/>
    <col min="4614" max="4614" width="14.33203125" style="43" bestFit="1" customWidth="1"/>
    <col min="4615" max="4617" width="9.109375" style="43"/>
    <col min="4618" max="4618" width="12.33203125" style="43" bestFit="1" customWidth="1"/>
    <col min="4619" max="4862" width="9.109375" style="43"/>
    <col min="4863" max="4863" width="39.33203125" style="43" customWidth="1"/>
    <col min="4864" max="4864" width="18.6640625" style="43" customWidth="1"/>
    <col min="4865" max="4865" width="18.44140625" style="43" customWidth="1"/>
    <col min="4866" max="4866" width="20.33203125" style="43" customWidth="1"/>
    <col min="4867" max="4867" width="17.44140625" style="43" customWidth="1"/>
    <col min="4868" max="4869" width="17" style="43" bestFit="1" customWidth="1"/>
    <col min="4870" max="4870" width="14.33203125" style="43" bestFit="1" customWidth="1"/>
    <col min="4871" max="4873" width="9.109375" style="43"/>
    <col min="4874" max="4874" width="12.33203125" style="43" bestFit="1" customWidth="1"/>
    <col min="4875" max="5118" width="9.109375" style="43"/>
    <col min="5119" max="5119" width="39.33203125" style="43" customWidth="1"/>
    <col min="5120" max="5120" width="18.6640625" style="43" customWidth="1"/>
    <col min="5121" max="5121" width="18.44140625" style="43" customWidth="1"/>
    <col min="5122" max="5122" width="20.33203125" style="43" customWidth="1"/>
    <col min="5123" max="5123" width="17.44140625" style="43" customWidth="1"/>
    <col min="5124" max="5125" width="17" style="43" bestFit="1" customWidth="1"/>
    <col min="5126" max="5126" width="14.33203125" style="43" bestFit="1" customWidth="1"/>
    <col min="5127" max="5129" width="9.109375" style="43"/>
    <col min="5130" max="5130" width="12.33203125" style="43" bestFit="1" customWidth="1"/>
    <col min="5131" max="5374" width="9.109375" style="43"/>
    <col min="5375" max="5375" width="39.33203125" style="43" customWidth="1"/>
    <col min="5376" max="5376" width="18.6640625" style="43" customWidth="1"/>
    <col min="5377" max="5377" width="18.44140625" style="43" customWidth="1"/>
    <col min="5378" max="5378" width="20.33203125" style="43" customWidth="1"/>
    <col min="5379" max="5379" width="17.44140625" style="43" customWidth="1"/>
    <col min="5380" max="5381" width="17" style="43" bestFit="1" customWidth="1"/>
    <col min="5382" max="5382" width="14.33203125" style="43" bestFit="1" customWidth="1"/>
    <col min="5383" max="5385" width="9.109375" style="43"/>
    <col min="5386" max="5386" width="12.33203125" style="43" bestFit="1" customWidth="1"/>
    <col min="5387" max="5630" width="9.109375" style="43"/>
    <col min="5631" max="5631" width="39.33203125" style="43" customWidth="1"/>
    <col min="5632" max="5632" width="18.6640625" style="43" customWidth="1"/>
    <col min="5633" max="5633" width="18.44140625" style="43" customWidth="1"/>
    <col min="5634" max="5634" width="20.33203125" style="43" customWidth="1"/>
    <col min="5635" max="5635" width="17.44140625" style="43" customWidth="1"/>
    <col min="5636" max="5637" width="17" style="43" bestFit="1" customWidth="1"/>
    <col min="5638" max="5638" width="14.33203125" style="43" bestFit="1" customWidth="1"/>
    <col min="5639" max="5641" width="9.109375" style="43"/>
    <col min="5642" max="5642" width="12.33203125" style="43" bestFit="1" customWidth="1"/>
    <col min="5643" max="5886" width="9.109375" style="43"/>
    <col min="5887" max="5887" width="39.33203125" style="43" customWidth="1"/>
    <col min="5888" max="5888" width="18.6640625" style="43" customWidth="1"/>
    <col min="5889" max="5889" width="18.44140625" style="43" customWidth="1"/>
    <col min="5890" max="5890" width="20.33203125" style="43" customWidth="1"/>
    <col min="5891" max="5891" width="17.44140625" style="43" customWidth="1"/>
    <col min="5892" max="5893" width="17" style="43" bestFit="1" customWidth="1"/>
    <col min="5894" max="5894" width="14.33203125" style="43" bestFit="1" customWidth="1"/>
    <col min="5895" max="5897" width="9.109375" style="43"/>
    <col min="5898" max="5898" width="12.33203125" style="43" bestFit="1" customWidth="1"/>
    <col min="5899" max="6142" width="9.109375" style="43"/>
    <col min="6143" max="6143" width="39.33203125" style="43" customWidth="1"/>
    <col min="6144" max="6144" width="18.6640625" style="43" customWidth="1"/>
    <col min="6145" max="6145" width="18.44140625" style="43" customWidth="1"/>
    <col min="6146" max="6146" width="20.33203125" style="43" customWidth="1"/>
    <col min="6147" max="6147" width="17.44140625" style="43" customWidth="1"/>
    <col min="6148" max="6149" width="17" style="43" bestFit="1" customWidth="1"/>
    <col min="6150" max="6150" width="14.33203125" style="43" bestFit="1" customWidth="1"/>
    <col min="6151" max="6153" width="9.109375" style="43"/>
    <col min="6154" max="6154" width="12.33203125" style="43" bestFit="1" customWidth="1"/>
    <col min="6155" max="6398" width="9.109375" style="43"/>
    <col min="6399" max="6399" width="39.33203125" style="43" customWidth="1"/>
    <col min="6400" max="6400" width="18.6640625" style="43" customWidth="1"/>
    <col min="6401" max="6401" width="18.44140625" style="43" customWidth="1"/>
    <col min="6402" max="6402" width="20.33203125" style="43" customWidth="1"/>
    <col min="6403" max="6403" width="17.44140625" style="43" customWidth="1"/>
    <col min="6404" max="6405" width="17" style="43" bestFit="1" customWidth="1"/>
    <col min="6406" max="6406" width="14.33203125" style="43" bestFit="1" customWidth="1"/>
    <col min="6407" max="6409" width="9.109375" style="43"/>
    <col min="6410" max="6410" width="12.33203125" style="43" bestFit="1" customWidth="1"/>
    <col min="6411" max="6654" width="9.109375" style="43"/>
    <col min="6655" max="6655" width="39.33203125" style="43" customWidth="1"/>
    <col min="6656" max="6656" width="18.6640625" style="43" customWidth="1"/>
    <col min="6657" max="6657" width="18.44140625" style="43" customWidth="1"/>
    <col min="6658" max="6658" width="20.33203125" style="43" customWidth="1"/>
    <col min="6659" max="6659" width="17.44140625" style="43" customWidth="1"/>
    <col min="6660" max="6661" width="17" style="43" bestFit="1" customWidth="1"/>
    <col min="6662" max="6662" width="14.33203125" style="43" bestFit="1" customWidth="1"/>
    <col min="6663" max="6665" width="9.109375" style="43"/>
    <col min="6666" max="6666" width="12.33203125" style="43" bestFit="1" customWidth="1"/>
    <col min="6667" max="6910" width="9.109375" style="43"/>
    <col min="6911" max="6911" width="39.33203125" style="43" customWidth="1"/>
    <col min="6912" max="6912" width="18.6640625" style="43" customWidth="1"/>
    <col min="6913" max="6913" width="18.44140625" style="43" customWidth="1"/>
    <col min="6914" max="6914" width="20.33203125" style="43" customWidth="1"/>
    <col min="6915" max="6915" width="17.44140625" style="43" customWidth="1"/>
    <col min="6916" max="6917" width="17" style="43" bestFit="1" customWidth="1"/>
    <col min="6918" max="6918" width="14.33203125" style="43" bestFit="1" customWidth="1"/>
    <col min="6919" max="6921" width="9.109375" style="43"/>
    <col min="6922" max="6922" width="12.33203125" style="43" bestFit="1" customWidth="1"/>
    <col min="6923" max="7166" width="9.109375" style="43"/>
    <col min="7167" max="7167" width="39.33203125" style="43" customWidth="1"/>
    <col min="7168" max="7168" width="18.6640625" style="43" customWidth="1"/>
    <col min="7169" max="7169" width="18.44140625" style="43" customWidth="1"/>
    <col min="7170" max="7170" width="20.33203125" style="43" customWidth="1"/>
    <col min="7171" max="7171" width="17.44140625" style="43" customWidth="1"/>
    <col min="7172" max="7173" width="17" style="43" bestFit="1" customWidth="1"/>
    <col min="7174" max="7174" width="14.33203125" style="43" bestFit="1" customWidth="1"/>
    <col min="7175" max="7177" width="9.109375" style="43"/>
    <col min="7178" max="7178" width="12.33203125" style="43" bestFit="1" customWidth="1"/>
    <col min="7179" max="7422" width="9.109375" style="43"/>
    <col min="7423" max="7423" width="39.33203125" style="43" customWidth="1"/>
    <col min="7424" max="7424" width="18.6640625" style="43" customWidth="1"/>
    <col min="7425" max="7425" width="18.44140625" style="43" customWidth="1"/>
    <col min="7426" max="7426" width="20.33203125" style="43" customWidth="1"/>
    <col min="7427" max="7427" width="17.44140625" style="43" customWidth="1"/>
    <col min="7428" max="7429" width="17" style="43" bestFit="1" customWidth="1"/>
    <col min="7430" max="7430" width="14.33203125" style="43" bestFit="1" customWidth="1"/>
    <col min="7431" max="7433" width="9.109375" style="43"/>
    <col min="7434" max="7434" width="12.33203125" style="43" bestFit="1" customWidth="1"/>
    <col min="7435" max="7678" width="9.109375" style="43"/>
    <col min="7679" max="7679" width="39.33203125" style="43" customWidth="1"/>
    <col min="7680" max="7680" width="18.6640625" style="43" customWidth="1"/>
    <col min="7681" max="7681" width="18.44140625" style="43" customWidth="1"/>
    <col min="7682" max="7682" width="20.33203125" style="43" customWidth="1"/>
    <col min="7683" max="7683" width="17.44140625" style="43" customWidth="1"/>
    <col min="7684" max="7685" width="17" style="43" bestFit="1" customWidth="1"/>
    <col min="7686" max="7686" width="14.33203125" style="43" bestFit="1" customWidth="1"/>
    <col min="7687" max="7689" width="9.109375" style="43"/>
    <col min="7690" max="7690" width="12.33203125" style="43" bestFit="1" customWidth="1"/>
    <col min="7691" max="7934" width="9.109375" style="43"/>
    <col min="7935" max="7935" width="39.33203125" style="43" customWidth="1"/>
    <col min="7936" max="7936" width="18.6640625" style="43" customWidth="1"/>
    <col min="7937" max="7937" width="18.44140625" style="43" customWidth="1"/>
    <col min="7938" max="7938" width="20.33203125" style="43" customWidth="1"/>
    <col min="7939" max="7939" width="17.44140625" style="43" customWidth="1"/>
    <col min="7940" max="7941" width="17" style="43" bestFit="1" customWidth="1"/>
    <col min="7942" max="7942" width="14.33203125" style="43" bestFit="1" customWidth="1"/>
    <col min="7943" max="7945" width="9.109375" style="43"/>
    <col min="7946" max="7946" width="12.33203125" style="43" bestFit="1" customWidth="1"/>
    <col min="7947" max="8190" width="9.109375" style="43"/>
    <col min="8191" max="8191" width="39.33203125" style="43" customWidth="1"/>
    <col min="8192" max="8192" width="18.6640625" style="43" customWidth="1"/>
    <col min="8193" max="8193" width="18.44140625" style="43" customWidth="1"/>
    <col min="8194" max="8194" width="20.33203125" style="43" customWidth="1"/>
    <col min="8195" max="8195" width="17.44140625" style="43" customWidth="1"/>
    <col min="8196" max="8197" width="17" style="43" bestFit="1" customWidth="1"/>
    <col min="8198" max="8198" width="14.33203125" style="43" bestFit="1" customWidth="1"/>
    <col min="8199" max="8201" width="9.109375" style="43"/>
    <col min="8202" max="8202" width="12.33203125" style="43" bestFit="1" customWidth="1"/>
    <col min="8203" max="8446" width="9.109375" style="43"/>
    <col min="8447" max="8447" width="39.33203125" style="43" customWidth="1"/>
    <col min="8448" max="8448" width="18.6640625" style="43" customWidth="1"/>
    <col min="8449" max="8449" width="18.44140625" style="43" customWidth="1"/>
    <col min="8450" max="8450" width="20.33203125" style="43" customWidth="1"/>
    <col min="8451" max="8451" width="17.44140625" style="43" customWidth="1"/>
    <col min="8452" max="8453" width="17" style="43" bestFit="1" customWidth="1"/>
    <col min="8454" max="8454" width="14.33203125" style="43" bestFit="1" customWidth="1"/>
    <col min="8455" max="8457" width="9.109375" style="43"/>
    <col min="8458" max="8458" width="12.33203125" style="43" bestFit="1" customWidth="1"/>
    <col min="8459" max="8702" width="9.109375" style="43"/>
    <col min="8703" max="8703" width="39.33203125" style="43" customWidth="1"/>
    <col min="8704" max="8704" width="18.6640625" style="43" customWidth="1"/>
    <col min="8705" max="8705" width="18.44140625" style="43" customWidth="1"/>
    <col min="8706" max="8706" width="20.33203125" style="43" customWidth="1"/>
    <col min="8707" max="8707" width="17.44140625" style="43" customWidth="1"/>
    <col min="8708" max="8709" width="17" style="43" bestFit="1" customWidth="1"/>
    <col min="8710" max="8710" width="14.33203125" style="43" bestFit="1" customWidth="1"/>
    <col min="8711" max="8713" width="9.109375" style="43"/>
    <col min="8714" max="8714" width="12.33203125" style="43" bestFit="1" customWidth="1"/>
    <col min="8715" max="8958" width="9.109375" style="43"/>
    <col min="8959" max="8959" width="39.33203125" style="43" customWidth="1"/>
    <col min="8960" max="8960" width="18.6640625" style="43" customWidth="1"/>
    <col min="8961" max="8961" width="18.44140625" style="43" customWidth="1"/>
    <col min="8962" max="8962" width="20.33203125" style="43" customWidth="1"/>
    <col min="8963" max="8963" width="17.44140625" style="43" customWidth="1"/>
    <col min="8964" max="8965" width="17" style="43" bestFit="1" customWidth="1"/>
    <col min="8966" max="8966" width="14.33203125" style="43" bestFit="1" customWidth="1"/>
    <col min="8967" max="8969" width="9.109375" style="43"/>
    <col min="8970" max="8970" width="12.33203125" style="43" bestFit="1" customWidth="1"/>
    <col min="8971" max="9214" width="9.109375" style="43"/>
    <col min="9215" max="9215" width="39.33203125" style="43" customWidth="1"/>
    <col min="9216" max="9216" width="18.6640625" style="43" customWidth="1"/>
    <col min="9217" max="9217" width="18.44140625" style="43" customWidth="1"/>
    <col min="9218" max="9218" width="20.33203125" style="43" customWidth="1"/>
    <col min="9219" max="9219" width="17.44140625" style="43" customWidth="1"/>
    <col min="9220" max="9221" width="17" style="43" bestFit="1" customWidth="1"/>
    <col min="9222" max="9222" width="14.33203125" style="43" bestFit="1" customWidth="1"/>
    <col min="9223" max="9225" width="9.109375" style="43"/>
    <col min="9226" max="9226" width="12.33203125" style="43" bestFit="1" customWidth="1"/>
    <col min="9227" max="9470" width="9.109375" style="43"/>
    <col min="9471" max="9471" width="39.33203125" style="43" customWidth="1"/>
    <col min="9472" max="9472" width="18.6640625" style="43" customWidth="1"/>
    <col min="9473" max="9473" width="18.44140625" style="43" customWidth="1"/>
    <col min="9474" max="9474" width="20.33203125" style="43" customWidth="1"/>
    <col min="9475" max="9475" width="17.44140625" style="43" customWidth="1"/>
    <col min="9476" max="9477" width="17" style="43" bestFit="1" customWidth="1"/>
    <col min="9478" max="9478" width="14.33203125" style="43" bestFit="1" customWidth="1"/>
    <col min="9479" max="9481" width="9.109375" style="43"/>
    <col min="9482" max="9482" width="12.33203125" style="43" bestFit="1" customWidth="1"/>
    <col min="9483" max="9726" width="9.109375" style="43"/>
    <col min="9727" max="9727" width="39.33203125" style="43" customWidth="1"/>
    <col min="9728" max="9728" width="18.6640625" style="43" customWidth="1"/>
    <col min="9729" max="9729" width="18.44140625" style="43" customWidth="1"/>
    <col min="9730" max="9730" width="20.33203125" style="43" customWidth="1"/>
    <col min="9731" max="9731" width="17.44140625" style="43" customWidth="1"/>
    <col min="9732" max="9733" width="17" style="43" bestFit="1" customWidth="1"/>
    <col min="9734" max="9734" width="14.33203125" style="43" bestFit="1" customWidth="1"/>
    <col min="9735" max="9737" width="9.109375" style="43"/>
    <col min="9738" max="9738" width="12.33203125" style="43" bestFit="1" customWidth="1"/>
    <col min="9739" max="9982" width="9.109375" style="43"/>
    <col min="9983" max="9983" width="39.33203125" style="43" customWidth="1"/>
    <col min="9984" max="9984" width="18.6640625" style="43" customWidth="1"/>
    <col min="9985" max="9985" width="18.44140625" style="43" customWidth="1"/>
    <col min="9986" max="9986" width="20.33203125" style="43" customWidth="1"/>
    <col min="9987" max="9987" width="17.44140625" style="43" customWidth="1"/>
    <col min="9988" max="9989" width="17" style="43" bestFit="1" customWidth="1"/>
    <col min="9990" max="9990" width="14.33203125" style="43" bestFit="1" customWidth="1"/>
    <col min="9991" max="9993" width="9.109375" style="43"/>
    <col min="9994" max="9994" width="12.33203125" style="43" bestFit="1" customWidth="1"/>
    <col min="9995" max="10238" width="9.109375" style="43"/>
    <col min="10239" max="10239" width="39.33203125" style="43" customWidth="1"/>
    <col min="10240" max="10240" width="18.6640625" style="43" customWidth="1"/>
    <col min="10241" max="10241" width="18.44140625" style="43" customWidth="1"/>
    <col min="10242" max="10242" width="20.33203125" style="43" customWidth="1"/>
    <col min="10243" max="10243" width="17.44140625" style="43" customWidth="1"/>
    <col min="10244" max="10245" width="17" style="43" bestFit="1" customWidth="1"/>
    <col min="10246" max="10246" width="14.33203125" style="43" bestFit="1" customWidth="1"/>
    <col min="10247" max="10249" width="9.109375" style="43"/>
    <col min="10250" max="10250" width="12.33203125" style="43" bestFit="1" customWidth="1"/>
    <col min="10251" max="10494" width="9.109375" style="43"/>
    <col min="10495" max="10495" width="39.33203125" style="43" customWidth="1"/>
    <col min="10496" max="10496" width="18.6640625" style="43" customWidth="1"/>
    <col min="10497" max="10497" width="18.44140625" style="43" customWidth="1"/>
    <col min="10498" max="10498" width="20.33203125" style="43" customWidth="1"/>
    <col min="10499" max="10499" width="17.44140625" style="43" customWidth="1"/>
    <col min="10500" max="10501" width="17" style="43" bestFit="1" customWidth="1"/>
    <col min="10502" max="10502" width="14.33203125" style="43" bestFit="1" customWidth="1"/>
    <col min="10503" max="10505" width="9.109375" style="43"/>
    <col min="10506" max="10506" width="12.33203125" style="43" bestFit="1" customWidth="1"/>
    <col min="10507" max="10750" width="9.109375" style="43"/>
    <col min="10751" max="10751" width="39.33203125" style="43" customWidth="1"/>
    <col min="10752" max="10752" width="18.6640625" style="43" customWidth="1"/>
    <col min="10753" max="10753" width="18.44140625" style="43" customWidth="1"/>
    <col min="10754" max="10754" width="20.33203125" style="43" customWidth="1"/>
    <col min="10755" max="10755" width="17.44140625" style="43" customWidth="1"/>
    <col min="10756" max="10757" width="17" style="43" bestFit="1" customWidth="1"/>
    <col min="10758" max="10758" width="14.33203125" style="43" bestFit="1" customWidth="1"/>
    <col min="10759" max="10761" width="9.109375" style="43"/>
    <col min="10762" max="10762" width="12.33203125" style="43" bestFit="1" customWidth="1"/>
    <col min="10763" max="11006" width="9.109375" style="43"/>
    <col min="11007" max="11007" width="39.33203125" style="43" customWidth="1"/>
    <col min="11008" max="11008" width="18.6640625" style="43" customWidth="1"/>
    <col min="11009" max="11009" width="18.44140625" style="43" customWidth="1"/>
    <col min="11010" max="11010" width="20.33203125" style="43" customWidth="1"/>
    <col min="11011" max="11011" width="17.44140625" style="43" customWidth="1"/>
    <col min="11012" max="11013" width="17" style="43" bestFit="1" customWidth="1"/>
    <col min="11014" max="11014" width="14.33203125" style="43" bestFit="1" customWidth="1"/>
    <col min="11015" max="11017" width="9.109375" style="43"/>
    <col min="11018" max="11018" width="12.33203125" style="43" bestFit="1" customWidth="1"/>
    <col min="11019" max="11262" width="9.109375" style="43"/>
    <col min="11263" max="11263" width="39.33203125" style="43" customWidth="1"/>
    <col min="11264" max="11264" width="18.6640625" style="43" customWidth="1"/>
    <col min="11265" max="11265" width="18.44140625" style="43" customWidth="1"/>
    <col min="11266" max="11266" width="20.33203125" style="43" customWidth="1"/>
    <col min="11267" max="11267" width="17.44140625" style="43" customWidth="1"/>
    <col min="11268" max="11269" width="17" style="43" bestFit="1" customWidth="1"/>
    <col min="11270" max="11270" width="14.33203125" style="43" bestFit="1" customWidth="1"/>
    <col min="11271" max="11273" width="9.109375" style="43"/>
    <col min="11274" max="11274" width="12.33203125" style="43" bestFit="1" customWidth="1"/>
    <col min="11275" max="11518" width="9.109375" style="43"/>
    <col min="11519" max="11519" width="39.33203125" style="43" customWidth="1"/>
    <col min="11520" max="11520" width="18.6640625" style="43" customWidth="1"/>
    <col min="11521" max="11521" width="18.44140625" style="43" customWidth="1"/>
    <col min="11522" max="11522" width="20.33203125" style="43" customWidth="1"/>
    <col min="11523" max="11523" width="17.44140625" style="43" customWidth="1"/>
    <col min="11524" max="11525" width="17" style="43" bestFit="1" customWidth="1"/>
    <col min="11526" max="11526" width="14.33203125" style="43" bestFit="1" customWidth="1"/>
    <col min="11527" max="11529" width="9.109375" style="43"/>
    <col min="11530" max="11530" width="12.33203125" style="43" bestFit="1" customWidth="1"/>
    <col min="11531" max="11774" width="9.109375" style="43"/>
    <col min="11775" max="11775" width="39.33203125" style="43" customWidth="1"/>
    <col min="11776" max="11776" width="18.6640625" style="43" customWidth="1"/>
    <col min="11777" max="11777" width="18.44140625" style="43" customWidth="1"/>
    <col min="11778" max="11778" width="20.33203125" style="43" customWidth="1"/>
    <col min="11779" max="11779" width="17.44140625" style="43" customWidth="1"/>
    <col min="11780" max="11781" width="17" style="43" bestFit="1" customWidth="1"/>
    <col min="11782" max="11782" width="14.33203125" style="43" bestFit="1" customWidth="1"/>
    <col min="11783" max="11785" width="9.109375" style="43"/>
    <col min="11786" max="11786" width="12.33203125" style="43" bestFit="1" customWidth="1"/>
    <col min="11787" max="12030" width="9.109375" style="43"/>
    <col min="12031" max="12031" width="39.33203125" style="43" customWidth="1"/>
    <col min="12032" max="12032" width="18.6640625" style="43" customWidth="1"/>
    <col min="12033" max="12033" width="18.44140625" style="43" customWidth="1"/>
    <col min="12034" max="12034" width="20.33203125" style="43" customWidth="1"/>
    <col min="12035" max="12035" width="17.44140625" style="43" customWidth="1"/>
    <col min="12036" max="12037" width="17" style="43" bestFit="1" customWidth="1"/>
    <col min="12038" max="12038" width="14.33203125" style="43" bestFit="1" customWidth="1"/>
    <col min="12039" max="12041" width="9.109375" style="43"/>
    <col min="12042" max="12042" width="12.33203125" style="43" bestFit="1" customWidth="1"/>
    <col min="12043" max="12286" width="9.109375" style="43"/>
    <col min="12287" max="12287" width="39.33203125" style="43" customWidth="1"/>
    <col min="12288" max="12288" width="18.6640625" style="43" customWidth="1"/>
    <col min="12289" max="12289" width="18.44140625" style="43" customWidth="1"/>
    <col min="12290" max="12290" width="20.33203125" style="43" customWidth="1"/>
    <col min="12291" max="12291" width="17.44140625" style="43" customWidth="1"/>
    <col min="12292" max="12293" width="17" style="43" bestFit="1" customWidth="1"/>
    <col min="12294" max="12294" width="14.33203125" style="43" bestFit="1" customWidth="1"/>
    <col min="12295" max="12297" width="9.109375" style="43"/>
    <col min="12298" max="12298" width="12.33203125" style="43" bestFit="1" customWidth="1"/>
    <col min="12299" max="12542" width="9.109375" style="43"/>
    <col min="12543" max="12543" width="39.33203125" style="43" customWidth="1"/>
    <col min="12544" max="12544" width="18.6640625" style="43" customWidth="1"/>
    <col min="12545" max="12545" width="18.44140625" style="43" customWidth="1"/>
    <col min="12546" max="12546" width="20.33203125" style="43" customWidth="1"/>
    <col min="12547" max="12547" width="17.44140625" style="43" customWidth="1"/>
    <col min="12548" max="12549" width="17" style="43" bestFit="1" customWidth="1"/>
    <col min="12550" max="12550" width="14.33203125" style="43" bestFit="1" customWidth="1"/>
    <col min="12551" max="12553" width="9.109375" style="43"/>
    <col min="12554" max="12554" width="12.33203125" style="43" bestFit="1" customWidth="1"/>
    <col min="12555" max="12798" width="9.109375" style="43"/>
    <col min="12799" max="12799" width="39.33203125" style="43" customWidth="1"/>
    <col min="12800" max="12800" width="18.6640625" style="43" customWidth="1"/>
    <col min="12801" max="12801" width="18.44140625" style="43" customWidth="1"/>
    <col min="12802" max="12802" width="20.33203125" style="43" customWidth="1"/>
    <col min="12803" max="12803" width="17.44140625" style="43" customWidth="1"/>
    <col min="12804" max="12805" width="17" style="43" bestFit="1" customWidth="1"/>
    <col min="12806" max="12806" width="14.33203125" style="43" bestFit="1" customWidth="1"/>
    <col min="12807" max="12809" width="9.109375" style="43"/>
    <col min="12810" max="12810" width="12.33203125" style="43" bestFit="1" customWidth="1"/>
    <col min="12811" max="13054" width="9.109375" style="43"/>
    <col min="13055" max="13055" width="39.33203125" style="43" customWidth="1"/>
    <col min="13056" max="13056" width="18.6640625" style="43" customWidth="1"/>
    <col min="13057" max="13057" width="18.44140625" style="43" customWidth="1"/>
    <col min="13058" max="13058" width="20.33203125" style="43" customWidth="1"/>
    <col min="13059" max="13059" width="17.44140625" style="43" customWidth="1"/>
    <col min="13060" max="13061" width="17" style="43" bestFit="1" customWidth="1"/>
    <col min="13062" max="13062" width="14.33203125" style="43" bestFit="1" customWidth="1"/>
    <col min="13063" max="13065" width="9.109375" style="43"/>
    <col min="13066" max="13066" width="12.33203125" style="43" bestFit="1" customWidth="1"/>
    <col min="13067" max="13310" width="9.109375" style="43"/>
    <col min="13311" max="13311" width="39.33203125" style="43" customWidth="1"/>
    <col min="13312" max="13312" width="18.6640625" style="43" customWidth="1"/>
    <col min="13313" max="13313" width="18.44140625" style="43" customWidth="1"/>
    <col min="13314" max="13314" width="20.33203125" style="43" customWidth="1"/>
    <col min="13315" max="13315" width="17.44140625" style="43" customWidth="1"/>
    <col min="13316" max="13317" width="17" style="43" bestFit="1" customWidth="1"/>
    <col min="13318" max="13318" width="14.33203125" style="43" bestFit="1" customWidth="1"/>
    <col min="13319" max="13321" width="9.109375" style="43"/>
    <col min="13322" max="13322" width="12.33203125" style="43" bestFit="1" customWidth="1"/>
    <col min="13323" max="13566" width="9.109375" style="43"/>
    <col min="13567" max="13567" width="39.33203125" style="43" customWidth="1"/>
    <col min="13568" max="13568" width="18.6640625" style="43" customWidth="1"/>
    <col min="13569" max="13569" width="18.44140625" style="43" customWidth="1"/>
    <col min="13570" max="13570" width="20.33203125" style="43" customWidth="1"/>
    <col min="13571" max="13571" width="17.44140625" style="43" customWidth="1"/>
    <col min="13572" max="13573" width="17" style="43" bestFit="1" customWidth="1"/>
    <col min="13574" max="13574" width="14.33203125" style="43" bestFit="1" customWidth="1"/>
    <col min="13575" max="13577" width="9.109375" style="43"/>
    <col min="13578" max="13578" width="12.33203125" style="43" bestFit="1" customWidth="1"/>
    <col min="13579" max="13822" width="9.109375" style="43"/>
    <col min="13823" max="13823" width="39.33203125" style="43" customWidth="1"/>
    <col min="13824" max="13824" width="18.6640625" style="43" customWidth="1"/>
    <col min="13825" max="13825" width="18.44140625" style="43" customWidth="1"/>
    <col min="13826" max="13826" width="20.33203125" style="43" customWidth="1"/>
    <col min="13827" max="13827" width="17.44140625" style="43" customWidth="1"/>
    <col min="13828" max="13829" width="17" style="43" bestFit="1" customWidth="1"/>
    <col min="13830" max="13830" width="14.33203125" style="43" bestFit="1" customWidth="1"/>
    <col min="13831" max="13833" width="9.109375" style="43"/>
    <col min="13834" max="13834" width="12.33203125" style="43" bestFit="1" customWidth="1"/>
    <col min="13835" max="14078" width="9.109375" style="43"/>
    <col min="14079" max="14079" width="39.33203125" style="43" customWidth="1"/>
    <col min="14080" max="14080" width="18.6640625" style="43" customWidth="1"/>
    <col min="14081" max="14081" width="18.44140625" style="43" customWidth="1"/>
    <col min="14082" max="14082" width="20.33203125" style="43" customWidth="1"/>
    <col min="14083" max="14083" width="17.44140625" style="43" customWidth="1"/>
    <col min="14084" max="14085" width="17" style="43" bestFit="1" customWidth="1"/>
    <col min="14086" max="14086" width="14.33203125" style="43" bestFit="1" customWidth="1"/>
    <col min="14087" max="14089" width="9.109375" style="43"/>
    <col min="14090" max="14090" width="12.33203125" style="43" bestFit="1" customWidth="1"/>
    <col min="14091" max="14334" width="9.109375" style="43"/>
    <col min="14335" max="14335" width="39.33203125" style="43" customWidth="1"/>
    <col min="14336" max="14336" width="18.6640625" style="43" customWidth="1"/>
    <col min="14337" max="14337" width="18.44140625" style="43" customWidth="1"/>
    <col min="14338" max="14338" width="20.33203125" style="43" customWidth="1"/>
    <col min="14339" max="14339" width="17.44140625" style="43" customWidth="1"/>
    <col min="14340" max="14341" width="17" style="43" bestFit="1" customWidth="1"/>
    <col min="14342" max="14342" width="14.33203125" style="43" bestFit="1" customWidth="1"/>
    <col min="14343" max="14345" width="9.109375" style="43"/>
    <col min="14346" max="14346" width="12.33203125" style="43" bestFit="1" customWidth="1"/>
    <col min="14347" max="14590" width="9.109375" style="43"/>
    <col min="14591" max="14591" width="39.33203125" style="43" customWidth="1"/>
    <col min="14592" max="14592" width="18.6640625" style="43" customWidth="1"/>
    <col min="14593" max="14593" width="18.44140625" style="43" customWidth="1"/>
    <col min="14594" max="14594" width="20.33203125" style="43" customWidth="1"/>
    <col min="14595" max="14595" width="17.44140625" style="43" customWidth="1"/>
    <col min="14596" max="14597" width="17" style="43" bestFit="1" customWidth="1"/>
    <col min="14598" max="14598" width="14.33203125" style="43" bestFit="1" customWidth="1"/>
    <col min="14599" max="14601" width="9.109375" style="43"/>
    <col min="14602" max="14602" width="12.33203125" style="43" bestFit="1" customWidth="1"/>
    <col min="14603" max="14846" width="9.109375" style="43"/>
    <col min="14847" max="14847" width="39.33203125" style="43" customWidth="1"/>
    <col min="14848" max="14848" width="18.6640625" style="43" customWidth="1"/>
    <col min="14849" max="14849" width="18.44140625" style="43" customWidth="1"/>
    <col min="14850" max="14850" width="20.33203125" style="43" customWidth="1"/>
    <col min="14851" max="14851" width="17.44140625" style="43" customWidth="1"/>
    <col min="14852" max="14853" width="17" style="43" bestFit="1" customWidth="1"/>
    <col min="14854" max="14854" width="14.33203125" style="43" bestFit="1" customWidth="1"/>
    <col min="14855" max="14857" width="9.109375" style="43"/>
    <col min="14858" max="14858" width="12.33203125" style="43" bestFit="1" customWidth="1"/>
    <col min="14859" max="15102" width="9.109375" style="43"/>
    <col min="15103" max="15103" width="39.33203125" style="43" customWidth="1"/>
    <col min="15104" max="15104" width="18.6640625" style="43" customWidth="1"/>
    <col min="15105" max="15105" width="18.44140625" style="43" customWidth="1"/>
    <col min="15106" max="15106" width="20.33203125" style="43" customWidth="1"/>
    <col min="15107" max="15107" width="17.44140625" style="43" customWidth="1"/>
    <col min="15108" max="15109" width="17" style="43" bestFit="1" customWidth="1"/>
    <col min="15110" max="15110" width="14.33203125" style="43" bestFit="1" customWidth="1"/>
    <col min="15111" max="15113" width="9.109375" style="43"/>
    <col min="15114" max="15114" width="12.33203125" style="43" bestFit="1" customWidth="1"/>
    <col min="15115" max="15358" width="9.109375" style="43"/>
    <col min="15359" max="15359" width="39.33203125" style="43" customWidth="1"/>
    <col min="15360" max="15360" width="18.6640625" style="43" customWidth="1"/>
    <col min="15361" max="15361" width="18.44140625" style="43" customWidth="1"/>
    <col min="15362" max="15362" width="20.33203125" style="43" customWidth="1"/>
    <col min="15363" max="15363" width="17.44140625" style="43" customWidth="1"/>
    <col min="15364" max="15365" width="17" style="43" bestFit="1" customWidth="1"/>
    <col min="15366" max="15366" width="14.33203125" style="43" bestFit="1" customWidth="1"/>
    <col min="15367" max="15369" width="9.109375" style="43"/>
    <col min="15370" max="15370" width="12.33203125" style="43" bestFit="1" customWidth="1"/>
    <col min="15371" max="15614" width="9.109375" style="43"/>
    <col min="15615" max="15615" width="39.33203125" style="43" customWidth="1"/>
    <col min="15616" max="15616" width="18.6640625" style="43" customWidth="1"/>
    <col min="15617" max="15617" width="18.44140625" style="43" customWidth="1"/>
    <col min="15618" max="15618" width="20.33203125" style="43" customWidth="1"/>
    <col min="15619" max="15619" width="17.44140625" style="43" customWidth="1"/>
    <col min="15620" max="15621" width="17" style="43" bestFit="1" customWidth="1"/>
    <col min="15622" max="15622" width="14.33203125" style="43" bestFit="1" customWidth="1"/>
    <col min="15623" max="15625" width="9.109375" style="43"/>
    <col min="15626" max="15626" width="12.33203125" style="43" bestFit="1" customWidth="1"/>
    <col min="15627" max="15870" width="9.109375" style="43"/>
    <col min="15871" max="15871" width="39.33203125" style="43" customWidth="1"/>
    <col min="15872" max="15872" width="18.6640625" style="43" customWidth="1"/>
    <col min="15873" max="15873" width="18.44140625" style="43" customWidth="1"/>
    <col min="15874" max="15874" width="20.33203125" style="43" customWidth="1"/>
    <col min="15875" max="15875" width="17.44140625" style="43" customWidth="1"/>
    <col min="15876" max="15877" width="17" style="43" bestFit="1" customWidth="1"/>
    <col min="15878" max="15878" width="14.33203125" style="43" bestFit="1" customWidth="1"/>
    <col min="15879" max="15881" width="9.109375" style="43"/>
    <col min="15882" max="15882" width="12.33203125" style="43" bestFit="1" customWidth="1"/>
    <col min="15883" max="16126" width="9.109375" style="43"/>
    <col min="16127" max="16127" width="39.33203125" style="43" customWidth="1"/>
    <col min="16128" max="16128" width="18.6640625" style="43" customWidth="1"/>
    <col min="16129" max="16129" width="18.44140625" style="43" customWidth="1"/>
    <col min="16130" max="16130" width="20.33203125" style="43" customWidth="1"/>
    <col min="16131" max="16131" width="17.44140625" style="43" customWidth="1"/>
    <col min="16132" max="16133" width="17" style="43" bestFit="1" customWidth="1"/>
    <col min="16134" max="16134" width="14.33203125" style="43" bestFit="1" customWidth="1"/>
    <col min="16135" max="16137" width="9.109375" style="43"/>
    <col min="16138" max="16138" width="12.33203125" style="43" bestFit="1" customWidth="1"/>
    <col min="16139" max="16381" width="9.109375" style="43"/>
    <col min="16382" max="16384" width="9.109375" style="43" customWidth="1"/>
  </cols>
  <sheetData>
    <row r="2" spans="2:9" ht="21">
      <c r="B2" s="331" t="s">
        <v>374</v>
      </c>
      <c r="C2" s="331"/>
      <c r="D2" s="331"/>
      <c r="E2" s="331"/>
      <c r="F2" s="331"/>
      <c r="G2" s="331"/>
      <c r="H2" s="331"/>
      <c r="I2" s="331"/>
    </row>
    <row r="3" spans="2:9" ht="15.75" customHeight="1">
      <c r="B3" s="332" t="s">
        <v>393</v>
      </c>
      <c r="C3" s="332"/>
      <c r="D3" s="332"/>
      <c r="E3" s="332"/>
      <c r="F3" s="332"/>
      <c r="G3" s="332"/>
      <c r="H3" s="332"/>
      <c r="I3" s="332"/>
    </row>
    <row r="4" spans="2:9" ht="15.75" customHeight="1">
      <c r="B4" s="332"/>
      <c r="C4" s="332"/>
      <c r="D4" s="332"/>
      <c r="E4" s="332"/>
      <c r="F4" s="332"/>
      <c r="G4" s="332"/>
      <c r="H4" s="332"/>
      <c r="I4" s="332"/>
    </row>
    <row r="5" spans="2:9" ht="15.6">
      <c r="B5" s="334"/>
      <c r="C5" s="334"/>
      <c r="D5" s="334"/>
      <c r="E5" s="334"/>
      <c r="F5" s="334"/>
      <c r="G5" s="334"/>
      <c r="H5" s="334"/>
      <c r="I5" s="334"/>
    </row>
    <row r="6" spans="2:9" ht="15.6">
      <c r="B6" s="326" t="s">
        <v>375</v>
      </c>
      <c r="C6" s="326" t="s">
        <v>376</v>
      </c>
      <c r="D6" s="329" t="s">
        <v>377</v>
      </c>
      <c r="E6" s="330" t="s">
        <v>378</v>
      </c>
      <c r="F6" s="333" t="s">
        <v>379</v>
      </c>
      <c r="G6" s="333"/>
      <c r="H6" s="333"/>
      <c r="I6" s="333"/>
    </row>
    <row r="7" spans="2:9" ht="31.2">
      <c r="B7" s="326"/>
      <c r="C7" s="326"/>
      <c r="D7" s="329"/>
      <c r="E7" s="330"/>
      <c r="F7" s="201" t="s">
        <v>380</v>
      </c>
      <c r="G7" s="201" t="s">
        <v>381</v>
      </c>
      <c r="H7" s="201" t="s">
        <v>697</v>
      </c>
      <c r="I7" s="201" t="s">
        <v>706</v>
      </c>
    </row>
    <row r="8" spans="2:9" ht="16.5" customHeight="1">
      <c r="B8" s="200" t="s">
        <v>382</v>
      </c>
      <c r="C8" s="324" t="s">
        <v>698</v>
      </c>
      <c r="D8" s="325"/>
      <c r="E8" s="325"/>
      <c r="F8" s="325"/>
      <c r="G8" s="325"/>
      <c r="H8" s="325"/>
      <c r="I8" s="325"/>
    </row>
    <row r="9" spans="2:9" ht="15.6">
      <c r="B9" s="318" t="s">
        <v>383</v>
      </c>
      <c r="C9" s="328" t="s">
        <v>70</v>
      </c>
      <c r="D9" s="320">
        <f>E9/$E$26</f>
        <v>3.1721541967382316E-3</v>
      </c>
      <c r="E9" s="323">
        <f>'Orçamento Sintético'!I6</f>
        <v>4551.88</v>
      </c>
      <c r="F9" s="203">
        <f>$E$9*F10</f>
        <v>4551.88</v>
      </c>
      <c r="G9" s="204">
        <f>$E$9*G10</f>
        <v>0</v>
      </c>
      <c r="H9" s="204">
        <f t="shared" ref="H9:I9" si="0">$E$9*H10</f>
        <v>0</v>
      </c>
      <c r="I9" s="204">
        <f t="shared" si="0"/>
        <v>0</v>
      </c>
    </row>
    <row r="10" spans="2:9" ht="15">
      <c r="B10" s="318"/>
      <c r="C10" s="328"/>
      <c r="D10" s="320"/>
      <c r="E10" s="323"/>
      <c r="F10" s="205">
        <v>1</v>
      </c>
      <c r="G10" s="206">
        <v>0</v>
      </c>
      <c r="H10" s="206">
        <v>0</v>
      </c>
      <c r="I10" s="206">
        <v>0</v>
      </c>
    </row>
    <row r="11" spans="2:9" ht="15.6">
      <c r="B11" s="318" t="s">
        <v>384</v>
      </c>
      <c r="C11" s="328" t="s">
        <v>67</v>
      </c>
      <c r="D11" s="320">
        <f>E11/$E$26</f>
        <v>1.8283936972373294E-2</v>
      </c>
      <c r="E11" s="323">
        <f>'Orçamento Sintético'!I7</f>
        <v>26236.52</v>
      </c>
      <c r="F11" s="203">
        <f>$E$11*F12</f>
        <v>7673.0120701018222</v>
      </c>
      <c r="G11" s="203">
        <f>$E$11*G12</f>
        <v>7588.2357379624291</v>
      </c>
      <c r="H11" s="203">
        <f t="shared" ref="H11:I11" si="1">$E$11*H12</f>
        <v>5349.6497589424634</v>
      </c>
      <c r="I11" s="203">
        <f t="shared" si="1"/>
        <v>5625.6224329932902</v>
      </c>
    </row>
    <row r="12" spans="2:9" ht="15">
      <c r="B12" s="318"/>
      <c r="C12" s="328"/>
      <c r="D12" s="320"/>
      <c r="E12" s="323"/>
      <c r="F12" s="205">
        <f>F31</f>
        <v>0.29245540453161556</v>
      </c>
      <c r="G12" s="206">
        <f>G31</f>
        <v>0.28922417065839634</v>
      </c>
      <c r="H12" s="206">
        <f>H31</f>
        <v>0.20390088925446145</v>
      </c>
      <c r="I12" s="206">
        <f>I31</f>
        <v>0.21441953555552681</v>
      </c>
    </row>
    <row r="13" spans="2:9" ht="15" customHeight="1">
      <c r="B13" s="318" t="s">
        <v>385</v>
      </c>
      <c r="C13" s="319" t="str">
        <f>'Orçamento Sintético'!D9</f>
        <v>TERRAPLENAGEM</v>
      </c>
      <c r="D13" s="320">
        <f>E13/$E$26</f>
        <v>6.6915541453747389E-3</v>
      </c>
      <c r="E13" s="323">
        <f>RESUMO!J6</f>
        <v>9602.0399999999991</v>
      </c>
      <c r="F13" s="207">
        <f>$E$13*F14</f>
        <v>4801.0199999999995</v>
      </c>
      <c r="G13" s="207">
        <f t="shared" ref="G13:I13" si="2">$E$13*G14</f>
        <v>4801.0199999999995</v>
      </c>
      <c r="H13" s="207">
        <f t="shared" si="2"/>
        <v>0</v>
      </c>
      <c r="I13" s="207">
        <f t="shared" si="2"/>
        <v>0</v>
      </c>
    </row>
    <row r="14" spans="2:9" ht="15">
      <c r="B14" s="318"/>
      <c r="C14" s="327"/>
      <c r="D14" s="320"/>
      <c r="E14" s="323"/>
      <c r="F14" s="205">
        <v>0.5</v>
      </c>
      <c r="G14" s="205">
        <v>0.5</v>
      </c>
      <c r="H14" s="206">
        <v>0</v>
      </c>
      <c r="I14" s="206">
        <v>0</v>
      </c>
    </row>
    <row r="15" spans="2:9" ht="15" customHeight="1">
      <c r="B15" s="318" t="s">
        <v>386</v>
      </c>
      <c r="C15" s="319" t="str">
        <f>'Orçamento Sintético'!D11</f>
        <v>PAVIMENTAÇÃO</v>
      </c>
      <c r="D15" s="320">
        <f>E15/$E$26</f>
        <v>0.61016048819457835</v>
      </c>
      <c r="E15" s="323">
        <f>RESUMO!J7</f>
        <v>875549.28</v>
      </c>
      <c r="F15" s="207">
        <f>$E$15*F16</f>
        <v>218887.32</v>
      </c>
      <c r="G15" s="207">
        <f t="shared" ref="G15:I15" si="3">$E$15*G16</f>
        <v>218887.32</v>
      </c>
      <c r="H15" s="207">
        <f t="shared" si="3"/>
        <v>218887.32</v>
      </c>
      <c r="I15" s="207">
        <f t="shared" si="3"/>
        <v>218887.32</v>
      </c>
    </row>
    <row r="16" spans="2:9" ht="15">
      <c r="B16" s="318"/>
      <c r="C16" s="319"/>
      <c r="D16" s="320"/>
      <c r="E16" s="323"/>
      <c r="F16" s="205">
        <v>0.25</v>
      </c>
      <c r="G16" s="205">
        <v>0.25</v>
      </c>
      <c r="H16" s="206">
        <v>0.25</v>
      </c>
      <c r="I16" s="206">
        <v>0.25</v>
      </c>
    </row>
    <row r="17" spans="2:12" ht="15" customHeight="1">
      <c r="B17" s="318" t="s">
        <v>387</v>
      </c>
      <c r="C17" s="319" t="str">
        <f>'Orçamento Sintético'!D14</f>
        <v>SERVIÇOS COMPLEMENTARES</v>
      </c>
      <c r="D17" s="320">
        <f>E17/$E$26</f>
        <v>0.19053062479230973</v>
      </c>
      <c r="E17" s="323">
        <f>RESUMO!J8</f>
        <v>273401.76</v>
      </c>
      <c r="F17" s="207">
        <f>$E$17*F18</f>
        <v>68350.44</v>
      </c>
      <c r="G17" s="207">
        <f t="shared" ref="G17:I17" si="4">$E$17*G18</f>
        <v>68350.44</v>
      </c>
      <c r="H17" s="207">
        <f t="shared" si="4"/>
        <v>68350.44</v>
      </c>
      <c r="I17" s="207">
        <f t="shared" si="4"/>
        <v>68350.44</v>
      </c>
    </row>
    <row r="18" spans="2:12" ht="15">
      <c r="B18" s="318"/>
      <c r="C18" s="319"/>
      <c r="D18" s="320"/>
      <c r="E18" s="323"/>
      <c r="F18" s="205">
        <v>0.25</v>
      </c>
      <c r="G18" s="205">
        <v>0.25</v>
      </c>
      <c r="H18" s="206">
        <v>0.25</v>
      </c>
      <c r="I18" s="206">
        <v>0.25</v>
      </c>
    </row>
    <row r="19" spans="2:12" ht="15" customHeight="1">
      <c r="B19" s="318" t="s">
        <v>388</v>
      </c>
      <c r="C19" s="319" t="str">
        <f>'Orçamento Sintético'!D18</f>
        <v>SINALIZAÇÃO</v>
      </c>
      <c r="D19" s="320">
        <f>E19/$E$26</f>
        <v>1.0326324035061981E-2</v>
      </c>
      <c r="E19" s="323">
        <f>RESUMO!J9</f>
        <v>14817.75</v>
      </c>
      <c r="F19" s="207">
        <f>$E$19*F20</f>
        <v>0</v>
      </c>
      <c r="G19" s="207">
        <f t="shared" ref="G19:I19" si="5">$E$19*G20</f>
        <v>0</v>
      </c>
      <c r="H19" s="207">
        <f t="shared" si="5"/>
        <v>0</v>
      </c>
      <c r="I19" s="207">
        <f t="shared" si="5"/>
        <v>14817.75</v>
      </c>
      <c r="J19" s="44"/>
    </row>
    <row r="20" spans="2:12" ht="15">
      <c r="B20" s="318"/>
      <c r="C20" s="319"/>
      <c r="D20" s="320"/>
      <c r="E20" s="323"/>
      <c r="F20" s="205">
        <v>0</v>
      </c>
      <c r="G20" s="205">
        <v>0</v>
      </c>
      <c r="H20" s="206">
        <v>0</v>
      </c>
      <c r="I20" s="206">
        <v>1</v>
      </c>
    </row>
    <row r="21" spans="2:12" ht="15" customHeight="1">
      <c r="B21" s="318" t="s">
        <v>464</v>
      </c>
      <c r="C21" s="319" t="str">
        <f>'Orçamento Sintético'!D151</f>
        <v>TRANSPORTES</v>
      </c>
      <c r="D21" s="320">
        <f>E21/$E$26</f>
        <v>0.16083491766356381</v>
      </c>
      <c r="E21" s="323">
        <f>RESUMO!J10</f>
        <v>230789.93000000002</v>
      </c>
      <c r="F21" s="207">
        <f>$E$21*F22</f>
        <v>115394.96500000001</v>
      </c>
      <c r="G21" s="207">
        <f t="shared" ref="G21:I21" si="6">$E$21*G22</f>
        <v>115394.96500000001</v>
      </c>
      <c r="H21" s="207">
        <f t="shared" si="6"/>
        <v>0</v>
      </c>
      <c r="I21" s="207">
        <f t="shared" si="6"/>
        <v>0</v>
      </c>
      <c r="J21" s="44"/>
    </row>
    <row r="22" spans="2:12" ht="15">
      <c r="B22" s="318"/>
      <c r="C22" s="319"/>
      <c r="D22" s="320"/>
      <c r="E22" s="323"/>
      <c r="F22" s="205">
        <v>0.5</v>
      </c>
      <c r="G22" s="205">
        <v>0.5</v>
      </c>
      <c r="H22" s="206">
        <v>0</v>
      </c>
      <c r="I22" s="206">
        <v>0</v>
      </c>
    </row>
    <row r="23" spans="2:12" ht="15" customHeight="1">
      <c r="B23" s="321"/>
      <c r="C23" s="322"/>
      <c r="D23" s="322"/>
      <c r="E23" s="322"/>
      <c r="F23" s="322"/>
      <c r="G23" s="322"/>
      <c r="H23" s="322"/>
      <c r="I23" s="322"/>
    </row>
    <row r="24" spans="2:12" ht="15.6">
      <c r="B24" s="317" t="s">
        <v>389</v>
      </c>
      <c r="C24" s="317"/>
      <c r="D24" s="317"/>
      <c r="E24" s="209"/>
      <c r="F24" s="210">
        <f>F9+F11+F13+F15+F17+F19+F21</f>
        <v>419658.63707010186</v>
      </c>
      <c r="G24" s="210">
        <f>G9+G11+G13+G15+G17+G19+G21</f>
        <v>415021.98073796247</v>
      </c>
      <c r="H24" s="210">
        <f t="shared" ref="H24:I24" si="7">H9+H11+H13+H15+H17+H19+H21</f>
        <v>292587.40975894243</v>
      </c>
      <c r="I24" s="210">
        <f t="shared" si="7"/>
        <v>307681.13243299327</v>
      </c>
    </row>
    <row r="25" spans="2:12" ht="15.6">
      <c r="B25" s="317" t="s">
        <v>390</v>
      </c>
      <c r="C25" s="317"/>
      <c r="D25" s="317"/>
      <c r="E25" s="209"/>
      <c r="F25" s="211">
        <f>F24/$E$26</f>
        <v>0.2924554045316155</v>
      </c>
      <c r="G25" s="211">
        <f>G24/$E$26</f>
        <v>0.28922417065839634</v>
      </c>
      <c r="H25" s="211">
        <f t="shared" ref="H25:I25" si="8">H24/$E$26</f>
        <v>0.20390088925446143</v>
      </c>
      <c r="I25" s="211">
        <f t="shared" si="8"/>
        <v>0.21441953555552679</v>
      </c>
      <c r="L25" s="118"/>
    </row>
    <row r="26" spans="2:12" ht="15" customHeight="1">
      <c r="B26" s="317" t="s">
        <v>391</v>
      </c>
      <c r="C26" s="317"/>
      <c r="D26" s="317"/>
      <c r="E26" s="212">
        <f>E9+E11+E13+E15+E17+E19+E21</f>
        <v>1434949.16</v>
      </c>
      <c r="F26" s="210">
        <f>F24</f>
        <v>419658.63707010186</v>
      </c>
      <c r="G26" s="210">
        <f>F24+G24</f>
        <v>834680.61780806433</v>
      </c>
      <c r="H26" s="210">
        <f>F24+G24+H24</f>
        <v>1127268.0275670066</v>
      </c>
      <c r="I26" s="210">
        <f>F24+G24+H24+I24</f>
        <v>1434949.16</v>
      </c>
      <c r="J26" s="119"/>
    </row>
    <row r="27" spans="2:12" ht="15.6">
      <c r="B27" s="317" t="s">
        <v>392</v>
      </c>
      <c r="C27" s="317"/>
      <c r="D27" s="317"/>
      <c r="E27" s="213">
        <f>D9+D11+D13+D15+D17+D19+D21</f>
        <v>1</v>
      </c>
      <c r="F27" s="214">
        <f>F25</f>
        <v>0.2924554045316155</v>
      </c>
      <c r="G27" s="214">
        <f>G26/$E$26</f>
        <v>0.5816795751900119</v>
      </c>
      <c r="H27" s="214">
        <f t="shared" ref="H27:I27" si="9">H26/$E$26</f>
        <v>0.78558046444447327</v>
      </c>
      <c r="I27" s="214">
        <f t="shared" si="9"/>
        <v>1</v>
      </c>
    </row>
    <row r="28" spans="2:12" ht="15" customHeight="1">
      <c r="B28" s="90"/>
      <c r="C28" s="90"/>
      <c r="D28" s="90"/>
      <c r="E28" s="90"/>
      <c r="F28" s="90"/>
      <c r="G28" s="90"/>
    </row>
    <row r="30" spans="2:12" ht="21" customHeight="1">
      <c r="E30" s="228">
        <f>E26-E11</f>
        <v>1408712.64</v>
      </c>
      <c r="F30" s="208">
        <f>F9+F13+F15+F17+F19+F21</f>
        <v>411985.62500000006</v>
      </c>
      <c r="G30" s="208">
        <f t="shared" ref="G30:I30" si="10">G9+G13+G15+G17+G19+G21</f>
        <v>407433.74500000005</v>
      </c>
      <c r="H30" s="208">
        <f t="shared" si="10"/>
        <v>287237.76000000001</v>
      </c>
      <c r="I30" s="208">
        <f t="shared" si="10"/>
        <v>302055.51</v>
      </c>
    </row>
    <row r="31" spans="2:12">
      <c r="E31" s="202"/>
      <c r="F31" s="229">
        <f>F30/$E$30</f>
        <v>0.29245540453161556</v>
      </c>
      <c r="G31" s="229">
        <f t="shared" ref="G31:I31" si="11">G30/$E$30</f>
        <v>0.28922417065839634</v>
      </c>
      <c r="H31" s="229">
        <f t="shared" si="11"/>
        <v>0.20390088925446145</v>
      </c>
      <c r="I31" s="229">
        <f t="shared" si="11"/>
        <v>0.21441953555552681</v>
      </c>
    </row>
    <row r="32" spans="2:12" ht="15" customHeight="1"/>
    <row r="33" spans="6:8">
      <c r="H33" s="45"/>
    </row>
    <row r="34" spans="6:8">
      <c r="F34" s="46"/>
    </row>
  </sheetData>
  <mergeCells count="42">
    <mergeCell ref="E6:E7"/>
    <mergeCell ref="B2:I2"/>
    <mergeCell ref="B3:I4"/>
    <mergeCell ref="F6:I6"/>
    <mergeCell ref="B5:I5"/>
    <mergeCell ref="C8:I8"/>
    <mergeCell ref="B6:B7"/>
    <mergeCell ref="C6:C7"/>
    <mergeCell ref="B13:B14"/>
    <mergeCell ref="C13:C14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D6:D7"/>
    <mergeCell ref="D15:D16"/>
    <mergeCell ref="E15:E16"/>
    <mergeCell ref="B24:D24"/>
    <mergeCell ref="B25:D25"/>
    <mergeCell ref="B26:D26"/>
    <mergeCell ref="E21:E22"/>
    <mergeCell ref="E19:E20"/>
    <mergeCell ref="B17:B18"/>
    <mergeCell ref="D17:D18"/>
    <mergeCell ref="C17:C18"/>
    <mergeCell ref="E17:E18"/>
    <mergeCell ref="B15:B16"/>
    <mergeCell ref="C15:C16"/>
    <mergeCell ref="B27:D27"/>
    <mergeCell ref="B19:B20"/>
    <mergeCell ref="C19:C20"/>
    <mergeCell ref="D19:D20"/>
    <mergeCell ref="B21:B22"/>
    <mergeCell ref="C21:C22"/>
    <mergeCell ref="D21:D22"/>
    <mergeCell ref="B23:I23"/>
  </mergeCells>
  <printOptions horizontalCentered="1"/>
  <pageMargins left="0.19685039370078741" right="0.19685039370078741" top="1.5748031496062993" bottom="0.78740157480314965" header="0.51181102362204722" footer="0.51181102362204722"/>
  <pageSetup paperSize="9" scale="84" orientation="landscape" r:id="rId1"/>
  <headerFooter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E13" sqref="E13"/>
    </sheetView>
  </sheetViews>
  <sheetFormatPr defaultColWidth="12.5546875" defaultRowHeight="15" customHeight="1"/>
  <cols>
    <col min="1" max="1" width="8" style="57" customWidth="1"/>
    <col min="2" max="2" width="8.88671875" style="57" customWidth="1"/>
    <col min="3" max="3" width="7.6640625" style="57" customWidth="1"/>
    <col min="4" max="4" width="30.109375" style="57" customWidth="1"/>
    <col min="5" max="5" width="12.5546875" style="57" customWidth="1"/>
    <col min="6" max="6" width="19.6640625" style="57" customWidth="1"/>
    <col min="7" max="7" width="13.88671875" style="57" customWidth="1"/>
    <col min="8" max="26" width="8" style="57" customWidth="1"/>
    <col min="27" max="16384" width="12.5546875" style="57"/>
  </cols>
  <sheetData>
    <row r="1" spans="1:26" ht="15" customHeight="1" thickBot="1"/>
    <row r="2" spans="1:26" ht="14.4" thickBot="1">
      <c r="A2" s="335" t="s">
        <v>393</v>
      </c>
      <c r="B2" s="336"/>
      <c r="C2" s="336"/>
      <c r="D2" s="336"/>
      <c r="E2" s="336"/>
      <c r="F2" s="336"/>
      <c r="G2" s="337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4.4" thickBot="1">
      <c r="A3" s="338" t="s">
        <v>591</v>
      </c>
      <c r="B3" s="339"/>
      <c r="C3" s="339"/>
      <c r="D3" s="339"/>
      <c r="E3" s="339"/>
      <c r="F3" s="339"/>
      <c r="G3" s="340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15" customHeight="1" thickBot="1">
      <c r="A4" s="59"/>
      <c r="B4" s="60"/>
      <c r="C4" s="62"/>
      <c r="D4" s="60"/>
      <c r="E4" s="60"/>
      <c r="F4" s="60"/>
      <c r="G4" s="61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41.4" customHeight="1" thickBot="1">
      <c r="A5" s="59"/>
      <c r="B5" s="60"/>
      <c r="C5" s="125" t="s">
        <v>83</v>
      </c>
      <c r="D5" s="126" t="s">
        <v>428</v>
      </c>
      <c r="E5" s="127" t="s">
        <v>429</v>
      </c>
      <c r="F5" s="128" t="s">
        <v>430</v>
      </c>
      <c r="G5" s="61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5.75" customHeight="1" thickTop="1">
      <c r="A6" s="59"/>
      <c r="B6" s="60"/>
      <c r="C6" s="63"/>
      <c r="D6" s="64"/>
      <c r="E6" s="60"/>
      <c r="F6" s="65"/>
      <c r="G6" s="61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15" customHeight="1">
      <c r="A7" s="59"/>
      <c r="B7" s="60"/>
      <c r="C7" s="63">
        <v>1</v>
      </c>
      <c r="D7" s="64" t="s">
        <v>431</v>
      </c>
      <c r="E7" s="66"/>
      <c r="F7" s="67">
        <v>4.0099999999999997E-2</v>
      </c>
      <c r="G7" s="61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14.25" customHeight="1">
      <c r="A8" s="59"/>
      <c r="B8" s="60"/>
      <c r="C8" s="68"/>
      <c r="D8" s="60"/>
      <c r="E8" s="69"/>
      <c r="F8" s="61"/>
      <c r="G8" s="61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15" customHeight="1">
      <c r="A9" s="59"/>
      <c r="B9" s="60"/>
      <c r="C9" s="63">
        <v>2</v>
      </c>
      <c r="D9" s="64" t="s">
        <v>432</v>
      </c>
      <c r="E9" s="66"/>
      <c r="F9" s="67">
        <f>E10+E11+E12+E13</f>
        <v>0.10250000000000001</v>
      </c>
      <c r="G9" s="6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4.25" customHeight="1">
      <c r="A10" s="59"/>
      <c r="B10" s="60"/>
      <c r="C10" s="70" t="s">
        <v>87</v>
      </c>
      <c r="D10" s="60" t="s">
        <v>433</v>
      </c>
      <c r="E10" s="69">
        <v>0.03</v>
      </c>
      <c r="F10" s="61"/>
      <c r="G10" s="61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4.25" customHeight="1">
      <c r="A11" s="59"/>
      <c r="B11" s="60"/>
      <c r="C11" s="70" t="s">
        <v>89</v>
      </c>
      <c r="D11" s="60" t="s">
        <v>434</v>
      </c>
      <c r="E11" s="69">
        <v>6.5000000000000006E-3</v>
      </c>
      <c r="F11" s="61"/>
      <c r="G11" s="61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4.25" customHeight="1">
      <c r="A12" s="59"/>
      <c r="B12" s="60"/>
      <c r="C12" s="70" t="s">
        <v>92</v>
      </c>
      <c r="D12" s="60" t="s">
        <v>435</v>
      </c>
      <c r="E12" s="69">
        <v>0.03</v>
      </c>
      <c r="F12" s="61"/>
      <c r="G12" s="61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4.25" customHeight="1">
      <c r="A13" s="59"/>
      <c r="B13" s="60"/>
      <c r="C13" s="70" t="s">
        <v>96</v>
      </c>
      <c r="D13" s="60" t="s">
        <v>436</v>
      </c>
      <c r="E13" s="69">
        <v>3.5999999999999997E-2</v>
      </c>
      <c r="F13" s="61"/>
      <c r="G13" s="61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4.25" customHeight="1">
      <c r="A14" s="59"/>
      <c r="B14" s="60"/>
      <c r="C14" s="71"/>
      <c r="D14" s="60"/>
      <c r="E14" s="69"/>
      <c r="F14" s="61"/>
      <c r="G14" s="61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5" customHeight="1">
      <c r="A15" s="59"/>
      <c r="B15" s="60"/>
      <c r="C15" s="72" t="s">
        <v>437</v>
      </c>
      <c r="D15" s="64" t="s">
        <v>438</v>
      </c>
      <c r="E15" s="73"/>
      <c r="F15" s="67">
        <f>E16+E17</f>
        <v>9.6000000000000009E-3</v>
      </c>
      <c r="G15" s="61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4.25" customHeight="1">
      <c r="A16" s="59"/>
      <c r="B16" s="60"/>
      <c r="C16" s="101" t="s">
        <v>349</v>
      </c>
      <c r="D16" s="60" t="s">
        <v>439</v>
      </c>
      <c r="E16" s="69">
        <v>5.5999999999999999E-3</v>
      </c>
      <c r="F16" s="61"/>
      <c r="G16" s="61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4.25" customHeight="1">
      <c r="A17" s="59"/>
      <c r="B17" s="60"/>
      <c r="C17" s="101" t="s">
        <v>351</v>
      </c>
      <c r="D17" s="60" t="s">
        <v>440</v>
      </c>
      <c r="E17" s="69">
        <v>4.0000000000000001E-3</v>
      </c>
      <c r="F17" s="61"/>
      <c r="G17" s="61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4.25" customHeight="1">
      <c r="A18" s="59"/>
      <c r="B18" s="60"/>
      <c r="C18" s="68"/>
      <c r="D18" s="60"/>
      <c r="E18" s="69"/>
      <c r="F18" s="61"/>
      <c r="G18" s="61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5" customHeight="1">
      <c r="A19" s="59"/>
      <c r="B19" s="60"/>
      <c r="C19" s="63">
        <v>4</v>
      </c>
      <c r="D19" s="64" t="s">
        <v>441</v>
      </c>
      <c r="E19" s="69"/>
      <c r="F19" s="67">
        <v>1.11E-2</v>
      </c>
      <c r="G19" s="61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4.25" customHeight="1">
      <c r="A20" s="59"/>
      <c r="B20" s="60"/>
      <c r="C20" s="68"/>
      <c r="D20" s="60"/>
      <c r="E20" s="69"/>
      <c r="F20" s="61"/>
      <c r="G20" s="61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5" customHeight="1">
      <c r="A21" s="59"/>
      <c r="B21" s="60"/>
      <c r="C21" s="63">
        <v>5</v>
      </c>
      <c r="D21" s="64" t="s">
        <v>442</v>
      </c>
      <c r="E21" s="66"/>
      <c r="F21" s="67">
        <v>7.2999999999999995E-2</v>
      </c>
      <c r="G21" s="61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5" customHeight="1" thickBot="1">
      <c r="A22" s="59"/>
      <c r="B22" s="60"/>
      <c r="C22" s="74"/>
      <c r="D22" s="75"/>
      <c r="E22" s="76"/>
      <c r="F22" s="77"/>
      <c r="G22" s="61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5.75" customHeight="1" thickBot="1">
      <c r="A23" s="59"/>
      <c r="B23" s="60"/>
      <c r="C23" s="341" t="s">
        <v>443</v>
      </c>
      <c r="D23" s="342"/>
      <c r="E23" s="342"/>
      <c r="F23" s="129">
        <f>ROUND((((1+(F7+F15))*(1+F19)*(1+F21)/(1-F9))-1)*100,2)</f>
        <v>26.89</v>
      </c>
      <c r="G23" s="61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5" customHeight="1">
      <c r="A24" s="59"/>
      <c r="B24" s="60"/>
      <c r="C24" s="62"/>
      <c r="D24" s="78"/>
      <c r="E24" s="79"/>
      <c r="F24" s="66"/>
      <c r="G24" s="61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4.25" customHeight="1">
      <c r="A25" s="80"/>
      <c r="B25" s="81" t="s">
        <v>444</v>
      </c>
      <c r="C25" s="82" t="s">
        <v>445</v>
      </c>
      <c r="D25" s="82"/>
      <c r="E25" s="82"/>
      <c r="F25" s="82"/>
      <c r="G25" s="8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4.25" customHeight="1">
      <c r="A26" s="84"/>
      <c r="B26" s="82"/>
      <c r="C26" s="82" t="s">
        <v>446</v>
      </c>
      <c r="D26" s="82"/>
      <c r="E26" s="82"/>
      <c r="F26" s="82"/>
      <c r="G26" s="83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3.5" customHeight="1">
      <c r="A27" s="84"/>
      <c r="B27" s="82"/>
      <c r="C27" s="343" t="s">
        <v>447</v>
      </c>
      <c r="D27" s="344"/>
      <c r="E27" s="344"/>
      <c r="F27" s="344"/>
      <c r="G27" s="345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3.5" customHeight="1" thickBot="1">
      <c r="A28" s="85"/>
      <c r="B28" s="86"/>
      <c r="C28" s="339"/>
      <c r="D28" s="339"/>
      <c r="E28" s="339"/>
      <c r="F28" s="339"/>
      <c r="G28" s="340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ht="12.75" customHeight="1">
      <c r="A29" s="88"/>
      <c r="B29" s="89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12.75" customHeight="1">
      <c r="A30" s="88"/>
      <c r="B30" s="89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12.75" customHeight="1">
      <c r="A31" s="88"/>
      <c r="B31" s="89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2.75" customHeight="1">
      <c r="A32" s="88"/>
      <c r="B32" s="89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ht="12.75" customHeight="1">
      <c r="A33" s="88"/>
      <c r="B33" s="89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ht="12.75" customHeight="1">
      <c r="A34" s="88"/>
      <c r="B34" s="89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ht="12.75" customHeight="1">
      <c r="A35" s="88"/>
      <c r="B35" s="89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12.75" customHeight="1">
      <c r="A36" s="88"/>
      <c r="B36" s="89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spans="1:26" ht="12.75" customHeight="1">
      <c r="A37" s="88"/>
      <c r="B37" s="89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spans="1:26" ht="12.75" customHeight="1">
      <c r="A38" s="88"/>
      <c r="B38" s="89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6" ht="12.75" customHeight="1">
      <c r="A39" s="88"/>
      <c r="B39" s="89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 ht="12.75" customHeight="1">
      <c r="A40" s="88"/>
      <c r="B40" s="89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spans="1:26" ht="12.75" customHeight="1">
      <c r="A41" s="88"/>
      <c r="B41" s="89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 ht="12.75" customHeight="1">
      <c r="A42" s="88"/>
      <c r="B42" s="89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6" ht="12.75" customHeight="1">
      <c r="A43" s="88"/>
      <c r="B43" s="89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spans="1:26" ht="12.75" customHeight="1">
      <c r="A44" s="88"/>
      <c r="B44" s="89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spans="1:26" ht="12.75" customHeight="1">
      <c r="A45" s="88"/>
      <c r="B45" s="89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spans="1:26" ht="12.75" customHeight="1">
      <c r="A46" s="88"/>
      <c r="B46" s="89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spans="1:26" ht="12.75" customHeight="1">
      <c r="A47" s="88"/>
      <c r="B47" s="89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spans="1:26" ht="12.75" customHeight="1">
      <c r="A48" s="88"/>
      <c r="B48" s="89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spans="1:26" ht="12.75" customHeight="1">
      <c r="A49" s="88"/>
      <c r="B49" s="89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spans="1:26" ht="12.75" customHeight="1">
      <c r="A50" s="88"/>
      <c r="B50" s="89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spans="1:26" ht="12.75" customHeight="1">
      <c r="A51" s="88"/>
      <c r="B51" s="89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spans="1:26" ht="12.75" customHeight="1">
      <c r="A52" s="88"/>
      <c r="B52" s="89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spans="1:26" ht="12.75" customHeight="1">
      <c r="A53" s="88"/>
      <c r="B53" s="89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spans="1:26" ht="12.75" customHeight="1">
      <c r="A54" s="88"/>
      <c r="B54" s="89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spans="1:26" ht="12.75" customHeight="1">
      <c r="A55" s="88"/>
      <c r="B55" s="89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spans="1:26" ht="12.75" customHeight="1">
      <c r="A56" s="88"/>
      <c r="B56" s="8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spans="1:26" ht="12.75" customHeight="1">
      <c r="A57" s="88"/>
      <c r="B57" s="89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spans="1:26" ht="12.75" customHeight="1">
      <c r="A58" s="88"/>
      <c r="B58" s="8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spans="1:26" ht="12.75" customHeight="1">
      <c r="A59" s="88"/>
      <c r="B59" s="89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spans="1:26" ht="12.75" customHeight="1">
      <c r="A60" s="88"/>
      <c r="B60" s="89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spans="1:26" ht="12.75" customHeight="1">
      <c r="A61" s="88"/>
      <c r="B61" s="89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spans="1:26" ht="12.75" customHeight="1">
      <c r="A62" s="88"/>
      <c r="B62" s="89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spans="1:26" ht="12.75" customHeight="1">
      <c r="A63" s="88"/>
      <c r="B63" s="89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2.75" customHeight="1">
      <c r="A64" s="88"/>
      <c r="B64" s="89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1:26" ht="12.75" customHeight="1">
      <c r="A65" s="88"/>
      <c r="B65" s="89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>
      <c r="A66" s="88"/>
      <c r="B66" s="89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>
      <c r="A67" s="88"/>
      <c r="B67" s="89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>
      <c r="A68" s="88"/>
      <c r="B68" s="89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>
      <c r="A69" s="88"/>
      <c r="B69" s="89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>
      <c r="A70" s="88"/>
      <c r="B70" s="89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>
      <c r="A71" s="88"/>
      <c r="B71" s="89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>
      <c r="A72" s="88"/>
      <c r="B72" s="89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>
      <c r="A73" s="88"/>
      <c r="B73" s="89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>
      <c r="A74" s="88"/>
      <c r="B74" s="89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>
      <c r="A75" s="88"/>
      <c r="B75" s="89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>
      <c r="A76" s="88"/>
      <c r="B76" s="89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>
      <c r="A77" s="88"/>
      <c r="B77" s="89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>
      <c r="A78" s="88"/>
      <c r="B78" s="89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>
      <c r="A79" s="88"/>
      <c r="B79" s="89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>
      <c r="A80" s="88"/>
      <c r="B80" s="89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>
      <c r="A81" s="88"/>
      <c r="B81" s="89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>
      <c r="A82" s="88"/>
      <c r="B82" s="89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>
      <c r="A83" s="88"/>
      <c r="B83" s="89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>
      <c r="A84" s="88"/>
      <c r="B84" s="89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>
      <c r="A85" s="88"/>
      <c r="B85" s="89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>
      <c r="A86" s="88"/>
      <c r="B86" s="89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>
      <c r="A87" s="88"/>
      <c r="B87" s="89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>
      <c r="A88" s="88"/>
      <c r="B88" s="89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>
      <c r="A89" s="88"/>
      <c r="B89" s="89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>
      <c r="A90" s="88"/>
      <c r="B90" s="89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>
      <c r="A91" s="88"/>
      <c r="B91" s="89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>
      <c r="A92" s="88"/>
      <c r="B92" s="89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>
      <c r="A93" s="88"/>
      <c r="B93" s="89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>
      <c r="A94" s="88"/>
      <c r="B94" s="89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>
      <c r="A95" s="88"/>
      <c r="B95" s="89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>
      <c r="A96" s="88"/>
      <c r="B96" s="8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>
      <c r="A97" s="88"/>
      <c r="B97" s="89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>
      <c r="A98" s="88"/>
      <c r="B98" s="89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>
      <c r="A99" s="88"/>
      <c r="B99" s="89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>
      <c r="A100" s="88"/>
      <c r="B100" s="89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>
      <c r="A101" s="88"/>
      <c r="B101" s="89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>
      <c r="A102" s="88"/>
      <c r="B102" s="89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>
      <c r="A103" s="88"/>
      <c r="B103" s="89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>
      <c r="A104" s="88"/>
      <c r="B104" s="89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>
      <c r="A105" s="88"/>
      <c r="B105" s="89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>
      <c r="A106" s="88"/>
      <c r="B106" s="89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>
      <c r="A107" s="88"/>
      <c r="B107" s="89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>
      <c r="A108" s="88"/>
      <c r="B108" s="89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>
      <c r="A109" s="88"/>
      <c r="B109" s="89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>
      <c r="A110" s="88"/>
      <c r="B110" s="89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>
      <c r="A111" s="88"/>
      <c r="B111" s="89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>
      <c r="A112" s="88"/>
      <c r="B112" s="89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>
      <c r="A113" s="88"/>
      <c r="B113" s="89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>
      <c r="A114" s="88"/>
      <c r="B114" s="89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>
      <c r="A115" s="88"/>
      <c r="B115" s="89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>
      <c r="A116" s="88"/>
      <c r="B116" s="89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>
      <c r="A117" s="88"/>
      <c r="B117" s="89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>
      <c r="A118" s="88"/>
      <c r="B118" s="89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>
      <c r="A119" s="88"/>
      <c r="B119" s="89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>
      <c r="A120" s="88"/>
      <c r="B120" s="89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>
      <c r="A121" s="88"/>
      <c r="B121" s="89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>
      <c r="A122" s="88"/>
      <c r="B122" s="89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>
      <c r="A123" s="88"/>
      <c r="B123" s="89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>
      <c r="A124" s="88"/>
      <c r="B124" s="89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>
      <c r="A125" s="88"/>
      <c r="B125" s="89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>
      <c r="A126" s="88"/>
      <c r="B126" s="89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>
      <c r="A127" s="88"/>
      <c r="B127" s="89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>
      <c r="A128" s="88"/>
      <c r="B128" s="89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>
      <c r="A129" s="88"/>
      <c r="B129" s="89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>
      <c r="A130" s="88"/>
      <c r="B130" s="89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>
      <c r="A131" s="88"/>
      <c r="B131" s="89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>
      <c r="A132" s="88"/>
      <c r="B132" s="89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>
      <c r="A133" s="88"/>
      <c r="B133" s="89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>
      <c r="A134" s="88"/>
      <c r="B134" s="89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>
      <c r="A135" s="88"/>
      <c r="B135" s="89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>
      <c r="A136" s="88"/>
      <c r="B136" s="89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>
      <c r="A137" s="88"/>
      <c r="B137" s="89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>
      <c r="A138" s="88"/>
      <c r="B138" s="89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>
      <c r="A139" s="88"/>
      <c r="B139" s="89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>
      <c r="A140" s="88"/>
      <c r="B140" s="89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>
      <c r="A141" s="88"/>
      <c r="B141" s="89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>
      <c r="A142" s="88"/>
      <c r="B142" s="89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>
      <c r="A143" s="88"/>
      <c r="B143" s="89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>
      <c r="A144" s="88"/>
      <c r="B144" s="89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>
      <c r="A145" s="88"/>
      <c r="B145" s="89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>
      <c r="A146" s="88"/>
      <c r="B146" s="89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>
      <c r="A147" s="88"/>
      <c r="B147" s="89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>
      <c r="A148" s="88"/>
      <c r="B148" s="89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>
      <c r="A149" s="88"/>
      <c r="B149" s="89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>
      <c r="A150" s="88"/>
      <c r="B150" s="89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>
      <c r="A151" s="88"/>
      <c r="B151" s="89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>
      <c r="A152" s="88"/>
      <c r="B152" s="89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>
      <c r="A153" s="88"/>
      <c r="B153" s="89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>
      <c r="A154" s="88"/>
      <c r="B154" s="89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>
      <c r="A155" s="88"/>
      <c r="B155" s="89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>
      <c r="A156" s="88"/>
      <c r="B156" s="89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>
      <c r="A157" s="88"/>
      <c r="B157" s="89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>
      <c r="A158" s="88"/>
      <c r="B158" s="89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>
      <c r="A159" s="88"/>
      <c r="B159" s="89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>
      <c r="A160" s="88"/>
      <c r="B160" s="89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>
      <c r="A161" s="88"/>
      <c r="B161" s="89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>
      <c r="A162" s="88"/>
      <c r="B162" s="89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>
      <c r="A163" s="88"/>
      <c r="B163" s="89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>
      <c r="A164" s="88"/>
      <c r="B164" s="89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>
      <c r="A165" s="88"/>
      <c r="B165" s="89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>
      <c r="A166" s="88"/>
      <c r="B166" s="89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>
      <c r="A167" s="88"/>
      <c r="B167" s="89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>
      <c r="A168" s="88"/>
      <c r="B168" s="89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>
      <c r="A169" s="88"/>
      <c r="B169" s="89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>
      <c r="A170" s="88"/>
      <c r="B170" s="89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>
      <c r="A171" s="88"/>
      <c r="B171" s="89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>
      <c r="A172" s="88"/>
      <c r="B172" s="89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>
      <c r="A173" s="88"/>
      <c r="B173" s="89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>
      <c r="A174" s="88"/>
      <c r="B174" s="89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>
      <c r="A175" s="88"/>
      <c r="B175" s="89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>
      <c r="A176" s="88"/>
      <c r="B176" s="89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>
      <c r="A177" s="88"/>
      <c r="B177" s="89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>
      <c r="A178" s="88"/>
      <c r="B178" s="89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>
      <c r="A179" s="88"/>
      <c r="B179" s="89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>
      <c r="A180" s="88"/>
      <c r="B180" s="89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>
      <c r="A181" s="88"/>
      <c r="B181" s="89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>
      <c r="A182" s="88"/>
      <c r="B182" s="89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>
      <c r="A183" s="88"/>
      <c r="B183" s="89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>
      <c r="A184" s="88"/>
      <c r="B184" s="89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>
      <c r="A185" s="88"/>
      <c r="B185" s="89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>
      <c r="A186" s="88"/>
      <c r="B186" s="89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>
      <c r="A187" s="88"/>
      <c r="B187" s="89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>
      <c r="A188" s="88"/>
      <c r="B188" s="89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>
      <c r="A189" s="88"/>
      <c r="B189" s="89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>
      <c r="A190" s="88"/>
      <c r="B190" s="89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>
      <c r="A191" s="88"/>
      <c r="B191" s="89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>
      <c r="A192" s="88"/>
      <c r="B192" s="89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>
      <c r="A193" s="88"/>
      <c r="B193" s="89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>
      <c r="A194" s="88"/>
      <c r="B194" s="89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>
      <c r="A195" s="88"/>
      <c r="B195" s="89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>
      <c r="A196" s="88"/>
      <c r="B196" s="89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>
      <c r="A197" s="88"/>
      <c r="B197" s="89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>
      <c r="A198" s="88"/>
      <c r="B198" s="89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>
      <c r="A199" s="88"/>
      <c r="B199" s="89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>
      <c r="A200" s="88"/>
      <c r="B200" s="89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>
      <c r="A201" s="88"/>
      <c r="B201" s="89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>
      <c r="A202" s="88"/>
      <c r="B202" s="89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>
      <c r="A203" s="88"/>
      <c r="B203" s="89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>
      <c r="A204" s="88"/>
      <c r="B204" s="89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>
      <c r="A205" s="88"/>
      <c r="B205" s="89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>
      <c r="A206" s="88"/>
      <c r="B206" s="89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>
      <c r="A207" s="88"/>
      <c r="B207" s="89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>
      <c r="A208" s="88"/>
      <c r="B208" s="89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>
      <c r="A209" s="88"/>
      <c r="B209" s="89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>
      <c r="A210" s="88"/>
      <c r="B210" s="89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>
      <c r="A211" s="88"/>
      <c r="B211" s="89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>
      <c r="A212" s="88"/>
      <c r="B212" s="89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>
      <c r="A213" s="88"/>
      <c r="B213" s="89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>
      <c r="A214" s="88"/>
      <c r="B214" s="89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>
      <c r="A215" s="88"/>
      <c r="B215" s="89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>
      <c r="A216" s="88"/>
      <c r="B216" s="89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>
      <c r="A217" s="88"/>
      <c r="B217" s="89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>
      <c r="A218" s="88"/>
      <c r="B218" s="89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>
      <c r="A219" s="88"/>
      <c r="B219" s="89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>
      <c r="A220" s="88"/>
      <c r="B220" s="89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>
      <c r="A221" s="88"/>
      <c r="B221" s="89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>
      <c r="A222" s="88"/>
      <c r="B222" s="89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>
      <c r="A223" s="88"/>
      <c r="B223" s="89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>
      <c r="A224" s="88"/>
      <c r="B224" s="89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>
      <c r="A225" s="88"/>
      <c r="B225" s="89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>
      <c r="A226" s="88"/>
      <c r="B226" s="89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>
      <c r="A227" s="88"/>
      <c r="B227" s="89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>
      <c r="A228" s="88"/>
      <c r="B228" s="89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>
      <c r="A229" s="88"/>
      <c r="B229" s="89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>
      <c r="A230" s="88"/>
      <c r="B230" s="89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>
      <c r="A231" s="88"/>
      <c r="B231" s="89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>
      <c r="A232" s="88"/>
      <c r="B232" s="89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>
      <c r="A233" s="88"/>
      <c r="B233" s="89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>
      <c r="A234" s="88"/>
      <c r="B234" s="89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>
      <c r="A235" s="88"/>
      <c r="B235" s="89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>
      <c r="A236" s="88"/>
      <c r="B236" s="89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>
      <c r="A237" s="88"/>
      <c r="B237" s="89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>
      <c r="A238" s="88"/>
      <c r="B238" s="89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>
      <c r="A239" s="88"/>
      <c r="B239" s="89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>
      <c r="A240" s="88"/>
      <c r="B240" s="89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>
      <c r="A241" s="88"/>
      <c r="B241" s="89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>
      <c r="A242" s="88"/>
      <c r="B242" s="89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>
      <c r="A243" s="88"/>
      <c r="B243" s="89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>
      <c r="A244" s="88"/>
      <c r="B244" s="89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>
      <c r="A245" s="88"/>
      <c r="B245" s="89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>
      <c r="A246" s="88"/>
      <c r="B246" s="89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>
      <c r="A247" s="88"/>
      <c r="B247" s="89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>
      <c r="A248" s="88"/>
      <c r="B248" s="89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>
      <c r="A249" s="88"/>
      <c r="B249" s="89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>
      <c r="A250" s="88"/>
      <c r="B250" s="89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>
      <c r="A251" s="88"/>
      <c r="B251" s="89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>
      <c r="A252" s="88"/>
      <c r="B252" s="89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>
      <c r="A253" s="88"/>
      <c r="B253" s="89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>
      <c r="A254" s="88"/>
      <c r="B254" s="89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>
      <c r="A255" s="88"/>
      <c r="B255" s="89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>
      <c r="A256" s="88"/>
      <c r="B256" s="89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>
      <c r="A257" s="88"/>
      <c r="B257" s="89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>
      <c r="A258" s="88"/>
      <c r="B258" s="89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>
      <c r="A259" s="88"/>
      <c r="B259" s="89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>
      <c r="A260" s="88"/>
      <c r="B260" s="89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>
      <c r="A261" s="88"/>
      <c r="B261" s="89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>
      <c r="A262" s="88"/>
      <c r="B262" s="89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>
      <c r="A263" s="88"/>
      <c r="B263" s="89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>
      <c r="A264" s="88"/>
      <c r="B264" s="89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>
      <c r="A265" s="88"/>
      <c r="B265" s="89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>
      <c r="A266" s="88"/>
      <c r="B266" s="89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>
      <c r="A267" s="88"/>
      <c r="B267" s="89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>
      <c r="A268" s="88"/>
      <c r="B268" s="89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>
      <c r="A269" s="88"/>
      <c r="B269" s="89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>
      <c r="A270" s="88"/>
      <c r="B270" s="89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>
      <c r="A271" s="88"/>
      <c r="B271" s="89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>
      <c r="A272" s="88"/>
      <c r="B272" s="89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>
      <c r="A273" s="88"/>
      <c r="B273" s="89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>
      <c r="A274" s="88"/>
      <c r="B274" s="89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>
      <c r="A275" s="88"/>
      <c r="B275" s="89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>
      <c r="A276" s="88"/>
      <c r="B276" s="89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>
      <c r="A277" s="88"/>
      <c r="B277" s="89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>
      <c r="A278" s="88"/>
      <c r="B278" s="89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>
      <c r="A279" s="88"/>
      <c r="B279" s="89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>
      <c r="A280" s="88"/>
      <c r="B280" s="89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>
      <c r="A281" s="88"/>
      <c r="B281" s="89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>
      <c r="A282" s="88"/>
      <c r="B282" s="89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>
      <c r="A283" s="88"/>
      <c r="B283" s="89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>
      <c r="A284" s="88"/>
      <c r="B284" s="89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>
      <c r="A285" s="88"/>
      <c r="B285" s="89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>
      <c r="A286" s="88"/>
      <c r="B286" s="89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>
      <c r="A287" s="88"/>
      <c r="B287" s="89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>
      <c r="A288" s="88"/>
      <c r="B288" s="89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>
      <c r="A289" s="88"/>
      <c r="B289" s="89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>
      <c r="A290" s="88"/>
      <c r="B290" s="89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>
      <c r="A291" s="88"/>
      <c r="B291" s="89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>
      <c r="A292" s="88"/>
      <c r="B292" s="89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>
      <c r="A293" s="88"/>
      <c r="B293" s="89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>
      <c r="A294" s="88"/>
      <c r="B294" s="89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>
      <c r="A295" s="88"/>
      <c r="B295" s="89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>
      <c r="A296" s="88"/>
      <c r="B296" s="89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>
      <c r="A297" s="88"/>
      <c r="B297" s="89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>
      <c r="A298" s="88"/>
      <c r="B298" s="89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>
      <c r="A299" s="88"/>
      <c r="B299" s="89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>
      <c r="A300" s="88"/>
      <c r="B300" s="89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>
      <c r="A301" s="88"/>
      <c r="B301" s="89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>
      <c r="A302" s="88"/>
      <c r="B302" s="89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>
      <c r="A303" s="88"/>
      <c r="B303" s="89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>
      <c r="A304" s="88"/>
      <c r="B304" s="89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>
      <c r="A305" s="88"/>
      <c r="B305" s="89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>
      <c r="A306" s="88"/>
      <c r="B306" s="89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>
      <c r="A307" s="88"/>
      <c r="B307" s="89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>
      <c r="A308" s="88"/>
      <c r="B308" s="89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>
      <c r="A309" s="88"/>
      <c r="B309" s="89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>
      <c r="A310" s="88"/>
      <c r="B310" s="89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>
      <c r="A311" s="88"/>
      <c r="B311" s="89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>
      <c r="A312" s="88"/>
      <c r="B312" s="89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>
      <c r="A313" s="88"/>
      <c r="B313" s="89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>
      <c r="A314" s="88"/>
      <c r="B314" s="89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>
      <c r="A315" s="88"/>
      <c r="B315" s="89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>
      <c r="A316" s="88"/>
      <c r="B316" s="89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>
      <c r="A317" s="88"/>
      <c r="B317" s="89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>
      <c r="A318" s="88"/>
      <c r="B318" s="89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>
      <c r="A319" s="88"/>
      <c r="B319" s="89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>
      <c r="A320" s="88"/>
      <c r="B320" s="89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>
      <c r="A321" s="88"/>
      <c r="B321" s="89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>
      <c r="A322" s="88"/>
      <c r="B322" s="89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>
      <c r="A323" s="88"/>
      <c r="B323" s="89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>
      <c r="A324" s="88"/>
      <c r="B324" s="89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>
      <c r="A325" s="88"/>
      <c r="B325" s="89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>
      <c r="A326" s="88"/>
      <c r="B326" s="89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>
      <c r="A327" s="88"/>
      <c r="B327" s="89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>
      <c r="A328" s="88"/>
      <c r="B328" s="89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>
      <c r="A329" s="88"/>
      <c r="B329" s="89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>
      <c r="A330" s="88"/>
      <c r="B330" s="89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>
      <c r="A331" s="88"/>
      <c r="B331" s="89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>
      <c r="A332" s="88"/>
      <c r="B332" s="89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>
      <c r="A333" s="88"/>
      <c r="B333" s="89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>
      <c r="A334" s="88"/>
      <c r="B334" s="89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>
      <c r="A335" s="88"/>
      <c r="B335" s="89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>
      <c r="A336" s="88"/>
      <c r="B336" s="89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>
      <c r="A337" s="88"/>
      <c r="B337" s="89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>
      <c r="A338" s="88"/>
      <c r="B338" s="89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>
      <c r="A339" s="88"/>
      <c r="B339" s="89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>
      <c r="A340" s="88"/>
      <c r="B340" s="89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>
      <c r="A341" s="88"/>
      <c r="B341" s="89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>
      <c r="A342" s="88"/>
      <c r="B342" s="89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>
      <c r="A343" s="88"/>
      <c r="B343" s="89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>
      <c r="A344" s="88"/>
      <c r="B344" s="89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>
      <c r="A345" s="88"/>
      <c r="B345" s="89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>
      <c r="A346" s="88"/>
      <c r="B346" s="89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>
      <c r="A347" s="88"/>
      <c r="B347" s="89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>
      <c r="A348" s="88"/>
      <c r="B348" s="89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>
      <c r="A349" s="88"/>
      <c r="B349" s="89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>
      <c r="A350" s="88"/>
      <c r="B350" s="89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>
      <c r="A351" s="88"/>
      <c r="B351" s="89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>
      <c r="A352" s="88"/>
      <c r="B352" s="89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>
      <c r="A353" s="88"/>
      <c r="B353" s="89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>
      <c r="A354" s="88"/>
      <c r="B354" s="89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>
      <c r="A355" s="88"/>
      <c r="B355" s="89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>
      <c r="A356" s="88"/>
      <c r="B356" s="89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>
      <c r="A357" s="88"/>
      <c r="B357" s="89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>
      <c r="A358" s="88"/>
      <c r="B358" s="89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>
      <c r="A359" s="88"/>
      <c r="B359" s="89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>
      <c r="A360" s="88"/>
      <c r="B360" s="89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>
      <c r="A361" s="88"/>
      <c r="B361" s="89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>
      <c r="A362" s="88"/>
      <c r="B362" s="89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>
      <c r="A363" s="88"/>
      <c r="B363" s="89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>
      <c r="A364" s="88"/>
      <c r="B364" s="89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>
      <c r="A365" s="88"/>
      <c r="B365" s="89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>
      <c r="A366" s="88"/>
      <c r="B366" s="89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>
      <c r="A367" s="88"/>
      <c r="B367" s="89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>
      <c r="A368" s="88"/>
      <c r="B368" s="89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>
      <c r="A369" s="88"/>
      <c r="B369" s="89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>
      <c r="A370" s="88"/>
      <c r="B370" s="89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>
      <c r="A371" s="88"/>
      <c r="B371" s="89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>
      <c r="A372" s="88"/>
      <c r="B372" s="89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>
      <c r="A373" s="88"/>
      <c r="B373" s="89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>
      <c r="A374" s="88"/>
      <c r="B374" s="89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>
      <c r="A375" s="88"/>
      <c r="B375" s="89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>
      <c r="A376" s="88"/>
      <c r="B376" s="89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>
      <c r="A377" s="88"/>
      <c r="B377" s="89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>
      <c r="A378" s="88"/>
      <c r="B378" s="89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>
      <c r="A379" s="88"/>
      <c r="B379" s="89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>
      <c r="A380" s="88"/>
      <c r="B380" s="89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>
      <c r="A381" s="88"/>
      <c r="B381" s="89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>
      <c r="A382" s="88"/>
      <c r="B382" s="89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>
      <c r="A383" s="88"/>
      <c r="B383" s="89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>
      <c r="A384" s="88"/>
      <c r="B384" s="89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>
      <c r="A385" s="88"/>
      <c r="B385" s="89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>
      <c r="A386" s="88"/>
      <c r="B386" s="89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>
      <c r="A387" s="88"/>
      <c r="B387" s="89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>
      <c r="A388" s="88"/>
      <c r="B388" s="89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>
      <c r="A389" s="88"/>
      <c r="B389" s="89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>
      <c r="A390" s="88"/>
      <c r="B390" s="89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>
      <c r="A391" s="88"/>
      <c r="B391" s="89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>
      <c r="A392" s="88"/>
      <c r="B392" s="89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>
      <c r="A393" s="88"/>
      <c r="B393" s="89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>
      <c r="A394" s="88"/>
      <c r="B394" s="89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>
      <c r="A395" s="88"/>
      <c r="B395" s="89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>
      <c r="A396" s="88"/>
      <c r="B396" s="89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>
      <c r="A397" s="88"/>
      <c r="B397" s="89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>
      <c r="A398" s="88"/>
      <c r="B398" s="89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>
      <c r="A399" s="88"/>
      <c r="B399" s="89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>
      <c r="A400" s="88"/>
      <c r="B400" s="89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>
      <c r="A401" s="88"/>
      <c r="B401" s="89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>
      <c r="A402" s="88"/>
      <c r="B402" s="89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>
      <c r="A403" s="88"/>
      <c r="B403" s="89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>
      <c r="A404" s="88"/>
      <c r="B404" s="89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>
      <c r="A405" s="88"/>
      <c r="B405" s="89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>
      <c r="A406" s="88"/>
      <c r="B406" s="89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>
      <c r="A407" s="88"/>
      <c r="B407" s="89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>
      <c r="A408" s="88"/>
      <c r="B408" s="89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>
      <c r="A409" s="88"/>
      <c r="B409" s="89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>
      <c r="A410" s="88"/>
      <c r="B410" s="89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>
      <c r="A411" s="88"/>
      <c r="B411" s="89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>
      <c r="A412" s="88"/>
      <c r="B412" s="89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>
      <c r="A413" s="88"/>
      <c r="B413" s="89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>
      <c r="A414" s="88"/>
      <c r="B414" s="89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>
      <c r="A415" s="88"/>
      <c r="B415" s="89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>
      <c r="A416" s="88"/>
      <c r="B416" s="89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>
      <c r="A417" s="88"/>
      <c r="B417" s="89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>
      <c r="A418" s="88"/>
      <c r="B418" s="89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>
      <c r="A419" s="88"/>
      <c r="B419" s="89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>
      <c r="A420" s="88"/>
      <c r="B420" s="89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>
      <c r="A421" s="88"/>
      <c r="B421" s="89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>
      <c r="A422" s="88"/>
      <c r="B422" s="89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>
      <c r="A423" s="88"/>
      <c r="B423" s="89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>
      <c r="A424" s="88"/>
      <c r="B424" s="89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>
      <c r="A425" s="88"/>
      <c r="B425" s="89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>
      <c r="A426" s="88"/>
      <c r="B426" s="89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>
      <c r="A427" s="88"/>
      <c r="B427" s="89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>
      <c r="A428" s="88"/>
      <c r="B428" s="89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>
      <c r="A429" s="88"/>
      <c r="B429" s="89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>
      <c r="A430" s="88"/>
      <c r="B430" s="89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>
      <c r="A431" s="88"/>
      <c r="B431" s="89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>
      <c r="A432" s="88"/>
      <c r="B432" s="89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>
      <c r="A433" s="88"/>
      <c r="B433" s="89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>
      <c r="A434" s="88"/>
      <c r="B434" s="89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>
      <c r="A435" s="88"/>
      <c r="B435" s="89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>
      <c r="A436" s="88"/>
      <c r="B436" s="89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>
      <c r="A437" s="88"/>
      <c r="B437" s="89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>
      <c r="A438" s="88"/>
      <c r="B438" s="89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>
      <c r="A439" s="88"/>
      <c r="B439" s="89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>
      <c r="A440" s="88"/>
      <c r="B440" s="89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>
      <c r="A441" s="88"/>
      <c r="B441" s="89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>
      <c r="A442" s="88"/>
      <c r="B442" s="89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>
      <c r="A443" s="88"/>
      <c r="B443" s="89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>
      <c r="A444" s="88"/>
      <c r="B444" s="89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>
      <c r="A445" s="88"/>
      <c r="B445" s="89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>
      <c r="A446" s="88"/>
      <c r="B446" s="89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>
      <c r="A447" s="88"/>
      <c r="B447" s="89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>
      <c r="A448" s="88"/>
      <c r="B448" s="89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>
      <c r="A449" s="88"/>
      <c r="B449" s="89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>
      <c r="A450" s="88"/>
      <c r="B450" s="89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>
      <c r="A451" s="88"/>
      <c r="B451" s="89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>
      <c r="A452" s="88"/>
      <c r="B452" s="89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>
      <c r="A453" s="88"/>
      <c r="B453" s="89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>
      <c r="A454" s="88"/>
      <c r="B454" s="89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>
      <c r="A455" s="88"/>
      <c r="B455" s="89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>
      <c r="A456" s="88"/>
      <c r="B456" s="89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>
      <c r="A457" s="88"/>
      <c r="B457" s="89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>
      <c r="A458" s="88"/>
      <c r="B458" s="89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>
      <c r="A459" s="88"/>
      <c r="B459" s="89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>
      <c r="A460" s="88"/>
      <c r="B460" s="89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>
      <c r="A461" s="88"/>
      <c r="B461" s="89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>
      <c r="A462" s="88"/>
      <c r="B462" s="89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>
      <c r="A463" s="88"/>
      <c r="B463" s="89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>
      <c r="A464" s="88"/>
      <c r="B464" s="89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>
      <c r="A465" s="88"/>
      <c r="B465" s="89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>
      <c r="A466" s="88"/>
      <c r="B466" s="89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>
      <c r="A467" s="88"/>
      <c r="B467" s="89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>
      <c r="A468" s="88"/>
      <c r="B468" s="89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>
      <c r="A469" s="88"/>
      <c r="B469" s="89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>
      <c r="A470" s="88"/>
      <c r="B470" s="89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>
      <c r="A471" s="88"/>
      <c r="B471" s="89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>
      <c r="A472" s="88"/>
      <c r="B472" s="89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>
      <c r="A473" s="88"/>
      <c r="B473" s="89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>
      <c r="A474" s="88"/>
      <c r="B474" s="89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>
      <c r="A475" s="88"/>
      <c r="B475" s="89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>
      <c r="A476" s="88"/>
      <c r="B476" s="89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>
      <c r="A477" s="88"/>
      <c r="B477" s="89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>
      <c r="A478" s="88"/>
      <c r="B478" s="89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>
      <c r="A479" s="88"/>
      <c r="B479" s="89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>
      <c r="A480" s="88"/>
      <c r="B480" s="89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>
      <c r="A481" s="88"/>
      <c r="B481" s="89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>
      <c r="A482" s="88"/>
      <c r="B482" s="89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>
      <c r="A483" s="88"/>
      <c r="B483" s="89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>
      <c r="A484" s="88"/>
      <c r="B484" s="89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>
      <c r="A485" s="88"/>
      <c r="B485" s="89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>
      <c r="A486" s="88"/>
      <c r="B486" s="89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>
      <c r="A487" s="88"/>
      <c r="B487" s="89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>
      <c r="A488" s="88"/>
      <c r="B488" s="89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>
      <c r="A489" s="88"/>
      <c r="B489" s="89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>
      <c r="A490" s="88"/>
      <c r="B490" s="89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>
      <c r="A491" s="88"/>
      <c r="B491" s="89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>
      <c r="A492" s="88"/>
      <c r="B492" s="89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>
      <c r="A493" s="88"/>
      <c r="B493" s="89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>
      <c r="A494" s="88"/>
      <c r="B494" s="89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>
      <c r="A495" s="88"/>
      <c r="B495" s="89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>
      <c r="A496" s="88"/>
      <c r="B496" s="89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>
      <c r="A497" s="88"/>
      <c r="B497" s="89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>
      <c r="A498" s="88"/>
      <c r="B498" s="89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>
      <c r="A499" s="88"/>
      <c r="B499" s="89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>
      <c r="A500" s="88"/>
      <c r="B500" s="89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>
      <c r="A501" s="88"/>
      <c r="B501" s="89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>
      <c r="A502" s="88"/>
      <c r="B502" s="89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>
      <c r="A503" s="88"/>
      <c r="B503" s="89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>
      <c r="A504" s="88"/>
      <c r="B504" s="89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>
      <c r="A505" s="88"/>
      <c r="B505" s="89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>
      <c r="A506" s="88"/>
      <c r="B506" s="89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>
      <c r="A507" s="88"/>
      <c r="B507" s="89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>
      <c r="A508" s="88"/>
      <c r="B508" s="89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>
      <c r="A509" s="88"/>
      <c r="B509" s="89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>
      <c r="A510" s="88"/>
      <c r="B510" s="89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>
      <c r="A511" s="88"/>
      <c r="B511" s="89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>
      <c r="A512" s="88"/>
      <c r="B512" s="89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>
      <c r="A513" s="88"/>
      <c r="B513" s="89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>
      <c r="A514" s="88"/>
      <c r="B514" s="89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>
      <c r="A515" s="88"/>
      <c r="B515" s="89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>
      <c r="A516" s="88"/>
      <c r="B516" s="89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>
      <c r="A517" s="88"/>
      <c r="B517" s="89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>
      <c r="A518" s="88"/>
      <c r="B518" s="89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>
      <c r="A519" s="88"/>
      <c r="B519" s="89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>
      <c r="A520" s="88"/>
      <c r="B520" s="89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>
      <c r="A521" s="88"/>
      <c r="B521" s="89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>
      <c r="A522" s="88"/>
      <c r="B522" s="89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>
      <c r="A523" s="88"/>
      <c r="B523" s="89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>
      <c r="A524" s="88"/>
      <c r="B524" s="89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>
      <c r="A525" s="88"/>
      <c r="B525" s="89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>
      <c r="A526" s="88"/>
      <c r="B526" s="89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>
      <c r="A527" s="88"/>
      <c r="B527" s="89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>
      <c r="A528" s="88"/>
      <c r="B528" s="89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>
      <c r="A529" s="88"/>
      <c r="B529" s="89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>
      <c r="A530" s="88"/>
      <c r="B530" s="89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>
      <c r="A531" s="88"/>
      <c r="B531" s="89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>
      <c r="A532" s="88"/>
      <c r="B532" s="89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>
      <c r="A533" s="88"/>
      <c r="B533" s="89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>
      <c r="A534" s="88"/>
      <c r="B534" s="89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>
      <c r="A535" s="88"/>
      <c r="B535" s="89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>
      <c r="A536" s="88"/>
      <c r="B536" s="89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>
      <c r="A537" s="88"/>
      <c r="B537" s="89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>
      <c r="A538" s="88"/>
      <c r="B538" s="89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>
      <c r="A539" s="88"/>
      <c r="B539" s="89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>
      <c r="A540" s="88"/>
      <c r="B540" s="89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>
      <c r="A541" s="88"/>
      <c r="B541" s="89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>
      <c r="A542" s="88"/>
      <c r="B542" s="89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>
      <c r="A543" s="88"/>
      <c r="B543" s="89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>
      <c r="A544" s="88"/>
      <c r="B544" s="89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>
      <c r="A545" s="88"/>
      <c r="B545" s="89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>
      <c r="A546" s="88"/>
      <c r="B546" s="89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>
      <c r="A547" s="88"/>
      <c r="B547" s="89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>
      <c r="A548" s="88"/>
      <c r="B548" s="89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>
      <c r="A549" s="88"/>
      <c r="B549" s="89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>
      <c r="A550" s="88"/>
      <c r="B550" s="89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>
      <c r="A551" s="88"/>
      <c r="B551" s="89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>
      <c r="A552" s="88"/>
      <c r="B552" s="89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>
      <c r="A553" s="88"/>
      <c r="B553" s="89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>
      <c r="A554" s="88"/>
      <c r="B554" s="89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>
      <c r="A555" s="88"/>
      <c r="B555" s="89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>
      <c r="A556" s="88"/>
      <c r="B556" s="89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>
      <c r="A557" s="88"/>
      <c r="B557" s="89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>
      <c r="A558" s="88"/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>
      <c r="A559" s="88"/>
      <c r="B559" s="89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>
      <c r="A560" s="88"/>
      <c r="B560" s="89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>
      <c r="A561" s="88"/>
      <c r="B561" s="89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>
      <c r="A562" s="88"/>
      <c r="B562" s="89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>
      <c r="A563" s="88"/>
      <c r="B563" s="89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>
      <c r="A564" s="88"/>
      <c r="B564" s="89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>
      <c r="A565" s="88"/>
      <c r="B565" s="89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>
      <c r="A566" s="88"/>
      <c r="B566" s="89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>
      <c r="A567" s="88"/>
      <c r="B567" s="89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>
      <c r="A568" s="88"/>
      <c r="B568" s="89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>
      <c r="A569" s="88"/>
      <c r="B569" s="89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>
      <c r="A570" s="88"/>
      <c r="B570" s="89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>
      <c r="A571" s="88"/>
      <c r="B571" s="89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>
      <c r="A572" s="88"/>
      <c r="B572" s="89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>
      <c r="A573" s="88"/>
      <c r="B573" s="89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>
      <c r="A574" s="88"/>
      <c r="B574" s="89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>
      <c r="A575" s="88"/>
      <c r="B575" s="89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>
      <c r="A576" s="88"/>
      <c r="B576" s="89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>
      <c r="A577" s="88"/>
      <c r="B577" s="89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>
      <c r="A578" s="88"/>
      <c r="B578" s="89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>
      <c r="A579" s="88"/>
      <c r="B579" s="89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>
      <c r="A580" s="88"/>
      <c r="B580" s="89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>
      <c r="A581" s="88"/>
      <c r="B581" s="89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>
      <c r="A582" s="88"/>
      <c r="B582" s="89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>
      <c r="A583" s="88"/>
      <c r="B583" s="89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>
      <c r="A584" s="88"/>
      <c r="B584" s="89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>
      <c r="A585" s="88"/>
      <c r="B585" s="89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>
      <c r="A586" s="88"/>
      <c r="B586" s="89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>
      <c r="A587" s="88"/>
      <c r="B587" s="89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>
      <c r="A588" s="88"/>
      <c r="B588" s="89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>
      <c r="A589" s="88"/>
      <c r="B589" s="89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>
      <c r="A590" s="88"/>
      <c r="B590" s="89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>
      <c r="A591" s="88"/>
      <c r="B591" s="89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>
      <c r="A592" s="88"/>
      <c r="B592" s="89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>
      <c r="A593" s="88"/>
      <c r="B593" s="89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>
      <c r="A594" s="88"/>
      <c r="B594" s="89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>
      <c r="A595" s="88"/>
      <c r="B595" s="89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>
      <c r="A596" s="88"/>
      <c r="B596" s="89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>
      <c r="A597" s="88"/>
      <c r="B597" s="89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>
      <c r="A598" s="88"/>
      <c r="B598" s="89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>
      <c r="A599" s="88"/>
      <c r="B599" s="89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>
      <c r="A600" s="88"/>
      <c r="B600" s="89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>
      <c r="A601" s="88"/>
      <c r="B601" s="89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>
      <c r="A602" s="88"/>
      <c r="B602" s="89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>
      <c r="A603" s="88"/>
      <c r="B603" s="89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>
      <c r="A604" s="88"/>
      <c r="B604" s="89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>
      <c r="A605" s="88"/>
      <c r="B605" s="89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>
      <c r="A606" s="88"/>
      <c r="B606" s="89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>
      <c r="A607" s="88"/>
      <c r="B607" s="89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>
      <c r="A608" s="88"/>
      <c r="B608" s="89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>
      <c r="A609" s="88"/>
      <c r="B609" s="89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>
      <c r="A610" s="88"/>
      <c r="B610" s="89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>
      <c r="A611" s="88"/>
      <c r="B611" s="89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>
      <c r="A612" s="88"/>
      <c r="B612" s="89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>
      <c r="A613" s="88"/>
      <c r="B613" s="89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>
      <c r="A614" s="88"/>
      <c r="B614" s="89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>
      <c r="A615" s="88"/>
      <c r="B615" s="89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>
      <c r="A616" s="88"/>
      <c r="B616" s="89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>
      <c r="A617" s="88"/>
      <c r="B617" s="89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>
      <c r="A618" s="88"/>
      <c r="B618" s="89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>
      <c r="A619" s="88"/>
      <c r="B619" s="89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>
      <c r="A620" s="88"/>
      <c r="B620" s="89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>
      <c r="A621" s="88"/>
      <c r="B621" s="89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>
      <c r="A622" s="88"/>
      <c r="B622" s="89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>
      <c r="A623" s="88"/>
      <c r="B623" s="89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>
      <c r="A624" s="88"/>
      <c r="B624" s="89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>
      <c r="A625" s="88"/>
      <c r="B625" s="89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>
      <c r="A626" s="88"/>
      <c r="B626" s="89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>
      <c r="A627" s="88"/>
      <c r="B627" s="89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>
      <c r="A628" s="88"/>
      <c r="B628" s="89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>
      <c r="A629" s="88"/>
      <c r="B629" s="89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>
      <c r="A630" s="88"/>
      <c r="B630" s="89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>
      <c r="A631" s="88"/>
      <c r="B631" s="89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>
      <c r="A632" s="88"/>
      <c r="B632" s="89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>
      <c r="A633" s="88"/>
      <c r="B633" s="89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>
      <c r="A634" s="88"/>
      <c r="B634" s="89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>
      <c r="A635" s="88"/>
      <c r="B635" s="89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>
      <c r="A636" s="88"/>
      <c r="B636" s="89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>
      <c r="A637" s="88"/>
      <c r="B637" s="89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>
      <c r="A638" s="88"/>
      <c r="B638" s="89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>
      <c r="A639" s="88"/>
      <c r="B639" s="89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>
      <c r="A640" s="88"/>
      <c r="B640" s="89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>
      <c r="A641" s="88"/>
      <c r="B641" s="89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>
      <c r="A642" s="88"/>
      <c r="B642" s="89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>
      <c r="A643" s="88"/>
      <c r="B643" s="89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>
      <c r="A644" s="88"/>
      <c r="B644" s="89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>
      <c r="A645" s="88"/>
      <c r="B645" s="89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>
      <c r="A646" s="88"/>
      <c r="B646" s="89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>
      <c r="A647" s="88"/>
      <c r="B647" s="89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>
      <c r="A648" s="88"/>
      <c r="B648" s="89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>
      <c r="A649" s="88"/>
      <c r="B649" s="89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>
      <c r="A650" s="88"/>
      <c r="B650" s="89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>
      <c r="A651" s="88"/>
      <c r="B651" s="89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>
      <c r="A652" s="88"/>
      <c r="B652" s="89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>
      <c r="A653" s="88"/>
      <c r="B653" s="89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>
      <c r="A654" s="88"/>
      <c r="B654" s="89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>
      <c r="A655" s="88"/>
      <c r="B655" s="89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>
      <c r="A656" s="88"/>
      <c r="B656" s="89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>
      <c r="A657" s="88"/>
      <c r="B657" s="89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>
      <c r="A658" s="88"/>
      <c r="B658" s="89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>
      <c r="A659" s="88"/>
      <c r="B659" s="89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>
      <c r="A660" s="88"/>
      <c r="B660" s="89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>
      <c r="A661" s="88"/>
      <c r="B661" s="89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>
      <c r="A662" s="88"/>
      <c r="B662" s="89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>
      <c r="A663" s="88"/>
      <c r="B663" s="89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>
      <c r="A664" s="88"/>
      <c r="B664" s="89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>
      <c r="A665" s="88"/>
      <c r="B665" s="89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>
      <c r="A666" s="88"/>
      <c r="B666" s="89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>
      <c r="A667" s="88"/>
      <c r="B667" s="89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>
      <c r="A668" s="88"/>
      <c r="B668" s="89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>
      <c r="A669" s="88"/>
      <c r="B669" s="89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>
      <c r="A670" s="88"/>
      <c r="B670" s="89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>
      <c r="A671" s="88"/>
      <c r="B671" s="89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>
      <c r="A672" s="88"/>
      <c r="B672" s="89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>
      <c r="A673" s="88"/>
      <c r="B673" s="89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>
      <c r="A674" s="88"/>
      <c r="B674" s="89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>
      <c r="A675" s="88"/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>
      <c r="A676" s="88"/>
      <c r="B676" s="89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>
      <c r="A677" s="88"/>
      <c r="B677" s="89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>
      <c r="A678" s="88"/>
      <c r="B678" s="89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>
      <c r="A679" s="88"/>
      <c r="B679" s="89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>
      <c r="A680" s="88"/>
      <c r="B680" s="89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>
      <c r="A681" s="88"/>
      <c r="B681" s="89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>
      <c r="A682" s="88"/>
      <c r="B682" s="89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>
      <c r="A683" s="88"/>
      <c r="B683" s="89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>
      <c r="A684" s="88"/>
      <c r="B684" s="89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>
      <c r="A685" s="88"/>
      <c r="B685" s="89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>
      <c r="A686" s="88"/>
      <c r="B686" s="89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>
      <c r="A687" s="88"/>
      <c r="B687" s="89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>
      <c r="A688" s="88"/>
      <c r="B688" s="89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>
      <c r="A689" s="88"/>
      <c r="B689" s="89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>
      <c r="A690" s="88"/>
      <c r="B690" s="89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>
      <c r="A691" s="88"/>
      <c r="B691" s="89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>
      <c r="A692" s="88"/>
      <c r="B692" s="89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>
      <c r="A693" s="88"/>
      <c r="B693" s="89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>
      <c r="A694" s="88"/>
      <c r="B694" s="89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>
      <c r="A695" s="88"/>
      <c r="B695" s="89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>
      <c r="A696" s="88"/>
      <c r="B696" s="89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>
      <c r="A697" s="88"/>
      <c r="B697" s="89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>
      <c r="A698" s="88"/>
      <c r="B698" s="89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>
      <c r="A699" s="88"/>
      <c r="B699" s="89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>
      <c r="A700" s="88"/>
      <c r="B700" s="89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>
      <c r="A701" s="88"/>
      <c r="B701" s="89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>
      <c r="A702" s="88"/>
      <c r="B702" s="89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>
      <c r="A703" s="88"/>
      <c r="B703" s="89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>
      <c r="A704" s="88"/>
      <c r="B704" s="89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>
      <c r="A705" s="88"/>
      <c r="B705" s="89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>
      <c r="A706" s="88"/>
      <c r="B706" s="89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>
      <c r="A707" s="88"/>
      <c r="B707" s="89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>
      <c r="A708" s="88"/>
      <c r="B708" s="89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>
      <c r="A709" s="88"/>
      <c r="B709" s="89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>
      <c r="A710" s="88"/>
      <c r="B710" s="89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>
      <c r="A711" s="88"/>
      <c r="B711" s="89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>
      <c r="A712" s="88"/>
      <c r="B712" s="89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>
      <c r="A713" s="88"/>
      <c r="B713" s="89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>
      <c r="A714" s="88"/>
      <c r="B714" s="89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>
      <c r="A715" s="88"/>
      <c r="B715" s="89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>
      <c r="A716" s="88"/>
      <c r="B716" s="89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>
      <c r="A717" s="88"/>
      <c r="B717" s="89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>
      <c r="A718" s="88"/>
      <c r="B718" s="89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>
      <c r="A719" s="88"/>
      <c r="B719" s="89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>
      <c r="A720" s="88"/>
      <c r="B720" s="89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>
      <c r="A721" s="88"/>
      <c r="B721" s="89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>
      <c r="A722" s="88"/>
      <c r="B722" s="89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>
      <c r="A723" s="88"/>
      <c r="B723" s="89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>
      <c r="A724" s="88"/>
      <c r="B724" s="89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>
      <c r="A725" s="88"/>
      <c r="B725" s="89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>
      <c r="A726" s="88"/>
      <c r="B726" s="89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>
      <c r="A727" s="88"/>
      <c r="B727" s="89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>
      <c r="A728" s="88"/>
      <c r="B728" s="89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>
      <c r="A729" s="88"/>
      <c r="B729" s="89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>
      <c r="A730" s="88"/>
      <c r="B730" s="89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>
      <c r="A731" s="88"/>
      <c r="B731" s="89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>
      <c r="A732" s="88"/>
      <c r="B732" s="89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>
      <c r="A733" s="88"/>
      <c r="B733" s="89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>
      <c r="A734" s="88"/>
      <c r="B734" s="89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>
      <c r="A735" s="88"/>
      <c r="B735" s="89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>
      <c r="A736" s="88"/>
      <c r="B736" s="89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>
      <c r="A737" s="88"/>
      <c r="B737" s="89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>
      <c r="A738" s="88"/>
      <c r="B738" s="89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>
      <c r="A739" s="88"/>
      <c r="B739" s="89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>
      <c r="A740" s="88"/>
      <c r="B740" s="89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>
      <c r="A741" s="88"/>
      <c r="B741" s="89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>
      <c r="A742" s="88"/>
      <c r="B742" s="89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>
      <c r="A743" s="88"/>
      <c r="B743" s="89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>
      <c r="A744" s="88"/>
      <c r="B744" s="89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>
      <c r="A745" s="88"/>
      <c r="B745" s="89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>
      <c r="A746" s="88"/>
      <c r="B746" s="89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>
      <c r="A747" s="88"/>
      <c r="B747" s="89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>
      <c r="A748" s="88"/>
      <c r="B748" s="89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>
      <c r="A749" s="88"/>
      <c r="B749" s="89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>
      <c r="A750" s="88"/>
      <c r="B750" s="89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>
      <c r="A751" s="88"/>
      <c r="B751" s="89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>
      <c r="A752" s="88"/>
      <c r="B752" s="89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>
      <c r="A753" s="88"/>
      <c r="B753" s="89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>
      <c r="A754" s="88"/>
      <c r="B754" s="89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>
      <c r="A755" s="88"/>
      <c r="B755" s="89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>
      <c r="A756" s="88"/>
      <c r="B756" s="89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>
      <c r="A757" s="88"/>
      <c r="B757" s="89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>
      <c r="A758" s="88"/>
      <c r="B758" s="89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>
      <c r="A759" s="88"/>
      <c r="B759" s="89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>
      <c r="A760" s="88"/>
      <c r="B760" s="89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>
      <c r="A761" s="88"/>
      <c r="B761" s="89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>
      <c r="A762" s="88"/>
      <c r="B762" s="89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>
      <c r="A763" s="88"/>
      <c r="B763" s="89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>
      <c r="A764" s="88"/>
      <c r="B764" s="89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>
      <c r="A765" s="88"/>
      <c r="B765" s="89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>
      <c r="A766" s="88"/>
      <c r="B766" s="89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>
      <c r="A767" s="88"/>
      <c r="B767" s="89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>
      <c r="A768" s="88"/>
      <c r="B768" s="89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>
      <c r="A769" s="88"/>
      <c r="B769" s="89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>
      <c r="A770" s="88"/>
      <c r="B770" s="89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>
      <c r="A771" s="88"/>
      <c r="B771" s="89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>
      <c r="A772" s="88"/>
      <c r="B772" s="89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>
      <c r="A773" s="88"/>
      <c r="B773" s="89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>
      <c r="A774" s="88"/>
      <c r="B774" s="89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>
      <c r="A775" s="88"/>
      <c r="B775" s="89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>
      <c r="A776" s="88"/>
      <c r="B776" s="89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>
      <c r="A777" s="88"/>
      <c r="B777" s="89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>
      <c r="A778" s="88"/>
      <c r="B778" s="89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>
      <c r="A779" s="88"/>
      <c r="B779" s="89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>
      <c r="A780" s="88"/>
      <c r="B780" s="89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>
      <c r="A781" s="88"/>
      <c r="B781" s="89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>
      <c r="A782" s="88"/>
      <c r="B782" s="89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>
      <c r="A783" s="88"/>
      <c r="B783" s="89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>
      <c r="A784" s="88"/>
      <c r="B784" s="89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>
      <c r="A785" s="88"/>
      <c r="B785" s="89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>
      <c r="A786" s="88"/>
      <c r="B786" s="89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>
      <c r="A787" s="88"/>
      <c r="B787" s="89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>
      <c r="A788" s="88"/>
      <c r="B788" s="89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>
      <c r="A789" s="88"/>
      <c r="B789" s="89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>
      <c r="A790" s="88"/>
      <c r="B790" s="89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>
      <c r="A791" s="88"/>
      <c r="B791" s="89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>
      <c r="A792" s="88"/>
      <c r="B792" s="89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>
      <c r="A793" s="88"/>
      <c r="B793" s="89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>
      <c r="A794" s="88"/>
      <c r="B794" s="89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>
      <c r="A795" s="88"/>
      <c r="B795" s="89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>
      <c r="A796" s="88"/>
      <c r="B796" s="89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>
      <c r="A797" s="88"/>
      <c r="B797" s="89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>
      <c r="A798" s="88"/>
      <c r="B798" s="89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>
      <c r="A799" s="88"/>
      <c r="B799" s="89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>
      <c r="A800" s="88"/>
      <c r="B800" s="89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>
      <c r="A801" s="88"/>
      <c r="B801" s="89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>
      <c r="A802" s="88"/>
      <c r="B802" s="89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>
      <c r="A803" s="88"/>
      <c r="B803" s="89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>
      <c r="A804" s="88"/>
      <c r="B804" s="89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>
      <c r="A805" s="88"/>
      <c r="B805" s="89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>
      <c r="A806" s="88"/>
      <c r="B806" s="89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>
      <c r="A807" s="88"/>
      <c r="B807" s="89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>
      <c r="A808" s="88"/>
      <c r="B808" s="89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>
      <c r="A809" s="88"/>
      <c r="B809" s="89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>
      <c r="A810" s="88"/>
      <c r="B810" s="89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>
      <c r="A811" s="88"/>
      <c r="B811" s="89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>
      <c r="A812" s="88"/>
      <c r="B812" s="89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>
      <c r="A813" s="88"/>
      <c r="B813" s="89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>
      <c r="A814" s="88"/>
      <c r="B814" s="89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>
      <c r="A815" s="88"/>
      <c r="B815" s="89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>
      <c r="A816" s="88"/>
      <c r="B816" s="89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>
      <c r="A817" s="88"/>
      <c r="B817" s="89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>
      <c r="A818" s="88"/>
      <c r="B818" s="89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>
      <c r="A819" s="88"/>
      <c r="B819" s="89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>
      <c r="A820" s="88"/>
      <c r="B820" s="89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>
      <c r="A821" s="88"/>
      <c r="B821" s="89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>
      <c r="A822" s="88"/>
      <c r="B822" s="89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>
      <c r="A823" s="88"/>
      <c r="B823" s="89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>
      <c r="A824" s="88"/>
      <c r="B824" s="89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>
      <c r="A825" s="88"/>
      <c r="B825" s="89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>
      <c r="A826" s="88"/>
      <c r="B826" s="89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>
      <c r="A827" s="88"/>
      <c r="B827" s="89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>
      <c r="A828" s="88"/>
      <c r="B828" s="89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>
      <c r="A829" s="88"/>
      <c r="B829" s="89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>
      <c r="A830" s="88"/>
      <c r="B830" s="89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>
      <c r="A831" s="88"/>
      <c r="B831" s="89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>
      <c r="A832" s="88"/>
      <c r="B832" s="89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>
      <c r="A833" s="88"/>
      <c r="B833" s="89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>
      <c r="A834" s="88"/>
      <c r="B834" s="89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>
      <c r="A835" s="88"/>
      <c r="B835" s="89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>
      <c r="A836" s="88"/>
      <c r="B836" s="89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>
      <c r="A837" s="88"/>
      <c r="B837" s="89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>
      <c r="A838" s="88"/>
      <c r="B838" s="89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>
      <c r="A839" s="88"/>
      <c r="B839" s="89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>
      <c r="A840" s="88"/>
      <c r="B840" s="89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>
      <c r="A841" s="88"/>
      <c r="B841" s="89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>
      <c r="A842" s="88"/>
      <c r="B842" s="89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>
      <c r="A843" s="88"/>
      <c r="B843" s="89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>
      <c r="A844" s="88"/>
      <c r="B844" s="89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>
      <c r="A845" s="88"/>
      <c r="B845" s="89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>
      <c r="A846" s="88"/>
      <c r="B846" s="89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>
      <c r="A847" s="88"/>
      <c r="B847" s="89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>
      <c r="A848" s="88"/>
      <c r="B848" s="89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>
      <c r="A849" s="88"/>
      <c r="B849" s="89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>
      <c r="A850" s="88"/>
      <c r="B850" s="89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>
      <c r="A851" s="88"/>
      <c r="B851" s="89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>
      <c r="A852" s="88"/>
      <c r="B852" s="89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>
      <c r="A853" s="88"/>
      <c r="B853" s="89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>
      <c r="A854" s="88"/>
      <c r="B854" s="89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>
      <c r="A855" s="88"/>
      <c r="B855" s="89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>
      <c r="A856" s="88"/>
      <c r="B856" s="89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>
      <c r="A857" s="88"/>
      <c r="B857" s="89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>
      <c r="A858" s="88"/>
      <c r="B858" s="89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>
      <c r="A859" s="88"/>
      <c r="B859" s="89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>
      <c r="A860" s="88"/>
      <c r="B860" s="89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>
      <c r="A861" s="88"/>
      <c r="B861" s="89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>
      <c r="A862" s="88"/>
      <c r="B862" s="89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>
      <c r="A863" s="88"/>
      <c r="B863" s="89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>
      <c r="A864" s="88"/>
      <c r="B864" s="89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>
      <c r="A865" s="88"/>
      <c r="B865" s="89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>
      <c r="A866" s="88"/>
      <c r="B866" s="89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>
      <c r="A867" s="88"/>
      <c r="B867" s="89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>
      <c r="A868" s="88"/>
      <c r="B868" s="89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>
      <c r="A869" s="88"/>
      <c r="B869" s="89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>
      <c r="A870" s="88"/>
      <c r="B870" s="89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>
      <c r="A871" s="88"/>
      <c r="B871" s="89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>
      <c r="A872" s="88"/>
      <c r="B872" s="89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>
      <c r="A873" s="88"/>
      <c r="B873" s="89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>
      <c r="A874" s="88"/>
      <c r="B874" s="89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>
      <c r="A875" s="88"/>
      <c r="B875" s="89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>
      <c r="A876" s="88"/>
      <c r="B876" s="89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>
      <c r="A877" s="88"/>
      <c r="B877" s="89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>
      <c r="A878" s="88"/>
      <c r="B878" s="89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>
      <c r="A879" s="88"/>
      <c r="B879" s="89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>
      <c r="A880" s="88"/>
      <c r="B880" s="89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>
      <c r="A881" s="88"/>
      <c r="B881" s="89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>
      <c r="A882" s="88"/>
      <c r="B882" s="89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>
      <c r="A883" s="88"/>
      <c r="B883" s="89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>
      <c r="A884" s="88"/>
      <c r="B884" s="89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>
      <c r="A885" s="88"/>
      <c r="B885" s="89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>
      <c r="A886" s="88"/>
      <c r="B886" s="89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>
      <c r="A887" s="88"/>
      <c r="B887" s="89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>
      <c r="A888" s="88"/>
      <c r="B888" s="89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>
      <c r="A889" s="88"/>
      <c r="B889" s="89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>
      <c r="A890" s="88"/>
      <c r="B890" s="89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>
      <c r="A891" s="88"/>
      <c r="B891" s="89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>
      <c r="A892" s="88"/>
      <c r="B892" s="89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>
      <c r="A893" s="88"/>
      <c r="B893" s="89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>
      <c r="A894" s="88"/>
      <c r="B894" s="89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>
      <c r="A895" s="88"/>
      <c r="B895" s="89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>
      <c r="A896" s="88"/>
      <c r="B896" s="89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>
      <c r="A897" s="88"/>
      <c r="B897" s="89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>
      <c r="A898" s="88"/>
      <c r="B898" s="89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>
      <c r="A899" s="88"/>
      <c r="B899" s="89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>
      <c r="A900" s="88"/>
      <c r="B900" s="89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>
      <c r="A901" s="88"/>
      <c r="B901" s="89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>
      <c r="A902" s="88"/>
      <c r="B902" s="89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>
      <c r="A903" s="88"/>
      <c r="B903" s="89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>
      <c r="A904" s="88"/>
      <c r="B904" s="89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>
      <c r="A905" s="88"/>
      <c r="B905" s="89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>
      <c r="A906" s="88"/>
      <c r="B906" s="89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>
      <c r="A907" s="88"/>
      <c r="B907" s="89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>
      <c r="A908" s="88"/>
      <c r="B908" s="89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>
      <c r="A909" s="88"/>
      <c r="B909" s="89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>
      <c r="A910" s="88"/>
      <c r="B910" s="89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>
      <c r="A911" s="88"/>
      <c r="B911" s="89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>
      <c r="A912" s="88"/>
      <c r="B912" s="89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>
      <c r="A913" s="88"/>
      <c r="B913" s="89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>
      <c r="A914" s="88"/>
      <c r="B914" s="89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>
      <c r="A915" s="88"/>
      <c r="B915" s="89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>
      <c r="A916" s="88"/>
      <c r="B916" s="89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>
      <c r="A917" s="88"/>
      <c r="B917" s="89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>
      <c r="A918" s="88"/>
      <c r="B918" s="89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>
      <c r="A919" s="88"/>
      <c r="B919" s="89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>
      <c r="A920" s="88"/>
      <c r="B920" s="89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>
      <c r="A921" s="88"/>
      <c r="B921" s="89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>
      <c r="A922" s="88"/>
      <c r="B922" s="89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>
      <c r="A923" s="88"/>
      <c r="B923" s="89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>
      <c r="A924" s="88"/>
      <c r="B924" s="89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>
      <c r="A925" s="88"/>
      <c r="B925" s="89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>
      <c r="A926" s="88"/>
      <c r="B926" s="89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>
      <c r="A927" s="88"/>
      <c r="B927" s="89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>
      <c r="A928" s="88"/>
      <c r="B928" s="89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>
      <c r="A929" s="88"/>
      <c r="B929" s="89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>
      <c r="A930" s="88"/>
      <c r="B930" s="89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>
      <c r="A931" s="88"/>
      <c r="B931" s="89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>
      <c r="A932" s="88"/>
      <c r="B932" s="89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>
      <c r="A933" s="88"/>
      <c r="B933" s="89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>
      <c r="A934" s="88"/>
      <c r="B934" s="89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>
      <c r="A935" s="88"/>
      <c r="B935" s="89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>
      <c r="A936" s="88"/>
      <c r="B936" s="89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>
      <c r="A937" s="88"/>
      <c r="B937" s="89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>
      <c r="A938" s="88"/>
      <c r="B938" s="89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>
      <c r="A939" s="88"/>
      <c r="B939" s="89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>
      <c r="A940" s="88"/>
      <c r="B940" s="89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>
      <c r="A941" s="88"/>
      <c r="B941" s="89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>
      <c r="A942" s="88"/>
      <c r="B942" s="89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>
      <c r="A943" s="88"/>
      <c r="B943" s="89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>
      <c r="A944" s="88"/>
      <c r="B944" s="89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>
      <c r="A945" s="88"/>
      <c r="B945" s="89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>
      <c r="A946" s="88"/>
      <c r="B946" s="89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>
      <c r="A947" s="88"/>
      <c r="B947" s="89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>
      <c r="A948" s="88"/>
      <c r="B948" s="89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>
      <c r="A949" s="88"/>
      <c r="B949" s="89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>
      <c r="A950" s="88"/>
      <c r="B950" s="89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>
      <c r="A951" s="88"/>
      <c r="B951" s="89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>
      <c r="A952" s="88"/>
      <c r="B952" s="89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>
      <c r="A953" s="88"/>
      <c r="B953" s="89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>
      <c r="A954" s="88"/>
      <c r="B954" s="89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>
      <c r="A955" s="88"/>
      <c r="B955" s="89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>
      <c r="A956" s="88"/>
      <c r="B956" s="89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>
      <c r="A957" s="88"/>
      <c r="B957" s="89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>
      <c r="A958" s="88"/>
      <c r="B958" s="89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>
      <c r="A959" s="88"/>
      <c r="B959" s="89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>
      <c r="A960" s="88"/>
      <c r="B960" s="89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>
      <c r="A961" s="88"/>
      <c r="B961" s="89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>
      <c r="A962" s="88"/>
      <c r="B962" s="89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>
      <c r="A963" s="88"/>
      <c r="B963" s="89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>
      <c r="A964" s="88"/>
      <c r="B964" s="89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>
      <c r="A965" s="88"/>
      <c r="B965" s="89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>
      <c r="A966" s="88"/>
      <c r="B966" s="89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>
      <c r="A967" s="88"/>
      <c r="B967" s="89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>
      <c r="A968" s="88"/>
      <c r="B968" s="89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>
      <c r="A969" s="88"/>
      <c r="B969" s="89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>
      <c r="A970" s="88"/>
      <c r="B970" s="89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>
      <c r="A971" s="88"/>
      <c r="B971" s="89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>
      <c r="A972" s="88"/>
      <c r="B972" s="89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>
      <c r="A973" s="88"/>
      <c r="B973" s="89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>
      <c r="A974" s="88"/>
      <c r="B974" s="89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>
      <c r="A975" s="88"/>
      <c r="B975" s="89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>
      <c r="A976" s="88"/>
      <c r="B976" s="89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>
      <c r="A977" s="88"/>
      <c r="B977" s="89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>
      <c r="A978" s="88"/>
      <c r="B978" s="89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>
      <c r="A979" s="88"/>
      <c r="B979" s="89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>
      <c r="A980" s="88"/>
      <c r="B980" s="89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>
      <c r="A981" s="88"/>
      <c r="B981" s="89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>
      <c r="A982" s="88"/>
      <c r="B982" s="89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>
      <c r="A983" s="88"/>
      <c r="B983" s="89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>
      <c r="A984" s="88"/>
      <c r="B984" s="89"/>
      <c r="C984" s="87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>
      <c r="A985" s="88"/>
      <c r="B985" s="89"/>
      <c r="C985" s="87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>
      <c r="A986" s="88"/>
      <c r="B986" s="89"/>
      <c r="C986" s="87"/>
      <c r="D986" s="87"/>
      <c r="E986" s="87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>
      <c r="A987" s="88"/>
      <c r="B987" s="89"/>
      <c r="C987" s="87"/>
      <c r="D987" s="87"/>
      <c r="E987" s="87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>
      <c r="A988" s="88"/>
      <c r="B988" s="89"/>
      <c r="C988" s="87"/>
      <c r="D988" s="87"/>
      <c r="E988" s="87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>
      <c r="A989" s="88"/>
      <c r="B989" s="89"/>
      <c r="C989" s="87"/>
      <c r="D989" s="87"/>
      <c r="E989" s="87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>
      <c r="A990" s="88"/>
      <c r="B990" s="89"/>
      <c r="C990" s="87"/>
      <c r="D990" s="87"/>
      <c r="E990" s="87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>
      <c r="A991" s="88"/>
      <c r="B991" s="89"/>
      <c r="C991" s="87"/>
      <c r="D991" s="87"/>
      <c r="E991" s="87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</sheetData>
  <mergeCells count="4">
    <mergeCell ref="A2:G2"/>
    <mergeCell ref="A3:G3"/>
    <mergeCell ref="C23:E23"/>
    <mergeCell ref="C27:G28"/>
  </mergeCells>
  <pageMargins left="0.70866141732283472" right="0.70866141732283472" top="1.3779527559055118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42"/>
  <sheetViews>
    <sheetView view="pageBreakPreview" zoomScale="80" zoomScaleNormal="85" zoomScaleSheetLayoutView="80" zoomScalePageLayoutView="70" workbookViewId="0">
      <selection activeCell="F27" sqref="F27"/>
    </sheetView>
  </sheetViews>
  <sheetFormatPr defaultRowHeight="14.4"/>
  <cols>
    <col min="1" max="1" width="10.109375" style="47" customWidth="1"/>
    <col min="2" max="2" width="43.33203125" style="47" bestFit="1" customWidth="1"/>
    <col min="3" max="3" width="18" style="47" customWidth="1"/>
    <col min="4" max="4" width="12.109375" style="47" customWidth="1"/>
    <col min="5" max="5" width="13.33203125" style="47" customWidth="1"/>
    <col min="6" max="6" width="13.88671875" style="47" customWidth="1"/>
    <col min="7" max="7" width="13.33203125" style="47" customWidth="1"/>
    <col min="8" max="8" width="20.6640625" style="47" bestFit="1" customWidth="1"/>
    <col min="9" max="9" width="15.33203125" style="47" customWidth="1"/>
    <col min="10" max="10" width="16.33203125" style="47" customWidth="1"/>
    <col min="11" max="11" width="19.109375" style="47" customWidth="1"/>
    <col min="12" max="15" width="9.109375" style="47"/>
    <col min="16" max="16" width="10.5546875" style="47" bestFit="1" customWidth="1"/>
    <col min="17" max="17" width="15" style="47" customWidth="1"/>
    <col min="18" max="18" width="9.5546875" style="47" bestFit="1" customWidth="1"/>
    <col min="19" max="19" width="9.109375" style="47"/>
    <col min="20" max="20" width="13.44140625" style="47" customWidth="1"/>
    <col min="21" max="21" width="9.109375" style="47"/>
    <col min="22" max="22" width="12.109375" style="47" customWidth="1"/>
    <col min="23" max="23" width="11" style="47" customWidth="1"/>
    <col min="24" max="259" width="9.109375" style="47"/>
    <col min="260" max="260" width="10.109375" style="47" customWidth="1"/>
    <col min="261" max="261" width="11.33203125" style="47" customWidth="1"/>
    <col min="262" max="262" width="14.33203125" style="47" customWidth="1"/>
    <col min="263" max="263" width="18" style="47" customWidth="1"/>
    <col min="264" max="264" width="12.109375" style="47" customWidth="1"/>
    <col min="265" max="265" width="12.33203125" style="47" customWidth="1"/>
    <col min="266" max="266" width="13.33203125" style="47" customWidth="1"/>
    <col min="267" max="267" width="15.33203125" style="47" customWidth="1"/>
    <col min="268" max="268" width="14.33203125" style="47" bestFit="1" customWidth="1"/>
    <col min="269" max="269" width="15" style="47" customWidth="1"/>
    <col min="270" max="271" width="9.109375" style="47"/>
    <col min="272" max="272" width="10.5546875" style="47" bestFit="1" customWidth="1"/>
    <col min="273" max="273" width="15" style="47" customWidth="1"/>
    <col min="274" max="274" width="9.5546875" style="47" bestFit="1" customWidth="1"/>
    <col min="275" max="275" width="9.109375" style="47"/>
    <col min="276" max="276" width="13.44140625" style="47" customWidth="1"/>
    <col min="277" max="277" width="9.109375" style="47"/>
    <col min="278" max="278" width="12.109375" style="47" customWidth="1"/>
    <col min="279" max="279" width="11" style="47" customWidth="1"/>
    <col min="280" max="515" width="9.109375" style="47"/>
    <col min="516" max="516" width="10.109375" style="47" customWidth="1"/>
    <col min="517" max="517" width="11.33203125" style="47" customWidth="1"/>
    <col min="518" max="518" width="14.33203125" style="47" customWidth="1"/>
    <col min="519" max="519" width="18" style="47" customWidth="1"/>
    <col min="520" max="520" width="12.109375" style="47" customWidth="1"/>
    <col min="521" max="521" width="12.33203125" style="47" customWidth="1"/>
    <col min="522" max="522" width="13.33203125" style="47" customWidth="1"/>
    <col min="523" max="523" width="15.33203125" style="47" customWidth="1"/>
    <col min="524" max="524" width="14.33203125" style="47" bestFit="1" customWidth="1"/>
    <col min="525" max="525" width="15" style="47" customWidth="1"/>
    <col min="526" max="527" width="9.109375" style="47"/>
    <col min="528" max="528" width="10.5546875" style="47" bestFit="1" customWidth="1"/>
    <col min="529" max="529" width="15" style="47" customWidth="1"/>
    <col min="530" max="530" width="9.5546875" style="47" bestFit="1" customWidth="1"/>
    <col min="531" max="531" width="9.109375" style="47"/>
    <col min="532" max="532" width="13.44140625" style="47" customWidth="1"/>
    <col min="533" max="533" width="9.109375" style="47"/>
    <col min="534" max="534" width="12.109375" style="47" customWidth="1"/>
    <col min="535" max="535" width="11" style="47" customWidth="1"/>
    <col min="536" max="771" width="9.109375" style="47"/>
    <col min="772" max="772" width="10.109375" style="47" customWidth="1"/>
    <col min="773" max="773" width="11.33203125" style="47" customWidth="1"/>
    <col min="774" max="774" width="14.33203125" style="47" customWidth="1"/>
    <col min="775" max="775" width="18" style="47" customWidth="1"/>
    <col min="776" max="776" width="12.109375" style="47" customWidth="1"/>
    <col min="777" max="777" width="12.33203125" style="47" customWidth="1"/>
    <col min="778" max="778" width="13.33203125" style="47" customWidth="1"/>
    <col min="779" max="779" width="15.33203125" style="47" customWidth="1"/>
    <col min="780" max="780" width="14.33203125" style="47" bestFit="1" customWidth="1"/>
    <col min="781" max="781" width="15" style="47" customWidth="1"/>
    <col min="782" max="783" width="9.109375" style="47"/>
    <col min="784" max="784" width="10.5546875" style="47" bestFit="1" customWidth="1"/>
    <col min="785" max="785" width="15" style="47" customWidth="1"/>
    <col min="786" max="786" width="9.5546875" style="47" bestFit="1" customWidth="1"/>
    <col min="787" max="787" width="9.109375" style="47"/>
    <col min="788" max="788" width="13.44140625" style="47" customWidth="1"/>
    <col min="789" max="789" width="9.109375" style="47"/>
    <col min="790" max="790" width="12.109375" style="47" customWidth="1"/>
    <col min="791" max="791" width="11" style="47" customWidth="1"/>
    <col min="792" max="1027" width="9.109375" style="47"/>
    <col min="1028" max="1028" width="10.109375" style="47" customWidth="1"/>
    <col min="1029" max="1029" width="11.33203125" style="47" customWidth="1"/>
    <col min="1030" max="1030" width="14.33203125" style="47" customWidth="1"/>
    <col min="1031" max="1031" width="18" style="47" customWidth="1"/>
    <col min="1032" max="1032" width="12.109375" style="47" customWidth="1"/>
    <col min="1033" max="1033" width="12.33203125" style="47" customWidth="1"/>
    <col min="1034" max="1034" width="13.33203125" style="47" customWidth="1"/>
    <col min="1035" max="1035" width="15.33203125" style="47" customWidth="1"/>
    <col min="1036" max="1036" width="14.33203125" style="47" bestFit="1" customWidth="1"/>
    <col min="1037" max="1037" width="15" style="47" customWidth="1"/>
    <col min="1038" max="1039" width="9.109375" style="47"/>
    <col min="1040" max="1040" width="10.5546875" style="47" bestFit="1" customWidth="1"/>
    <col min="1041" max="1041" width="15" style="47" customWidth="1"/>
    <col min="1042" max="1042" width="9.5546875" style="47" bestFit="1" customWidth="1"/>
    <col min="1043" max="1043" width="9.109375" style="47"/>
    <col min="1044" max="1044" width="13.44140625" style="47" customWidth="1"/>
    <col min="1045" max="1045" width="9.109375" style="47"/>
    <col min="1046" max="1046" width="12.109375" style="47" customWidth="1"/>
    <col min="1047" max="1047" width="11" style="47" customWidth="1"/>
    <col min="1048" max="1283" width="9.109375" style="47"/>
    <col min="1284" max="1284" width="10.109375" style="47" customWidth="1"/>
    <col min="1285" max="1285" width="11.33203125" style="47" customWidth="1"/>
    <col min="1286" max="1286" width="14.33203125" style="47" customWidth="1"/>
    <col min="1287" max="1287" width="18" style="47" customWidth="1"/>
    <col min="1288" max="1288" width="12.109375" style="47" customWidth="1"/>
    <col min="1289" max="1289" width="12.33203125" style="47" customWidth="1"/>
    <col min="1290" max="1290" width="13.33203125" style="47" customWidth="1"/>
    <col min="1291" max="1291" width="15.33203125" style="47" customWidth="1"/>
    <col min="1292" max="1292" width="14.33203125" style="47" bestFit="1" customWidth="1"/>
    <col min="1293" max="1293" width="15" style="47" customWidth="1"/>
    <col min="1294" max="1295" width="9.109375" style="47"/>
    <col min="1296" max="1296" width="10.5546875" style="47" bestFit="1" customWidth="1"/>
    <col min="1297" max="1297" width="15" style="47" customWidth="1"/>
    <col min="1298" max="1298" width="9.5546875" style="47" bestFit="1" customWidth="1"/>
    <col min="1299" max="1299" width="9.109375" style="47"/>
    <col min="1300" max="1300" width="13.44140625" style="47" customWidth="1"/>
    <col min="1301" max="1301" width="9.109375" style="47"/>
    <col min="1302" max="1302" width="12.109375" style="47" customWidth="1"/>
    <col min="1303" max="1303" width="11" style="47" customWidth="1"/>
    <col min="1304" max="1539" width="9.109375" style="47"/>
    <col min="1540" max="1540" width="10.109375" style="47" customWidth="1"/>
    <col min="1541" max="1541" width="11.33203125" style="47" customWidth="1"/>
    <col min="1542" max="1542" width="14.33203125" style="47" customWidth="1"/>
    <col min="1543" max="1543" width="18" style="47" customWidth="1"/>
    <col min="1544" max="1544" width="12.109375" style="47" customWidth="1"/>
    <col min="1545" max="1545" width="12.33203125" style="47" customWidth="1"/>
    <col min="1546" max="1546" width="13.33203125" style="47" customWidth="1"/>
    <col min="1547" max="1547" width="15.33203125" style="47" customWidth="1"/>
    <col min="1548" max="1548" width="14.33203125" style="47" bestFit="1" customWidth="1"/>
    <col min="1549" max="1549" width="15" style="47" customWidth="1"/>
    <col min="1550" max="1551" width="9.109375" style="47"/>
    <col min="1552" max="1552" width="10.5546875" style="47" bestFit="1" customWidth="1"/>
    <col min="1553" max="1553" width="15" style="47" customWidth="1"/>
    <col min="1554" max="1554" width="9.5546875" style="47" bestFit="1" customWidth="1"/>
    <col min="1555" max="1555" width="9.109375" style="47"/>
    <col min="1556" max="1556" width="13.44140625" style="47" customWidth="1"/>
    <col min="1557" max="1557" width="9.109375" style="47"/>
    <col min="1558" max="1558" width="12.109375" style="47" customWidth="1"/>
    <col min="1559" max="1559" width="11" style="47" customWidth="1"/>
    <col min="1560" max="1795" width="9.109375" style="47"/>
    <col min="1796" max="1796" width="10.109375" style="47" customWidth="1"/>
    <col min="1797" max="1797" width="11.33203125" style="47" customWidth="1"/>
    <col min="1798" max="1798" width="14.33203125" style="47" customWidth="1"/>
    <col min="1799" max="1799" width="18" style="47" customWidth="1"/>
    <col min="1800" max="1800" width="12.109375" style="47" customWidth="1"/>
    <col min="1801" max="1801" width="12.33203125" style="47" customWidth="1"/>
    <col min="1802" max="1802" width="13.33203125" style="47" customWidth="1"/>
    <col min="1803" max="1803" width="15.33203125" style="47" customWidth="1"/>
    <col min="1804" max="1804" width="14.33203125" style="47" bestFit="1" customWidth="1"/>
    <col min="1805" max="1805" width="15" style="47" customWidth="1"/>
    <col min="1806" max="1807" width="9.109375" style="47"/>
    <col min="1808" max="1808" width="10.5546875" style="47" bestFit="1" customWidth="1"/>
    <col min="1809" max="1809" width="15" style="47" customWidth="1"/>
    <col min="1810" max="1810" width="9.5546875" style="47" bestFit="1" customWidth="1"/>
    <col min="1811" max="1811" width="9.109375" style="47"/>
    <col min="1812" max="1812" width="13.44140625" style="47" customWidth="1"/>
    <col min="1813" max="1813" width="9.109375" style="47"/>
    <col min="1814" max="1814" width="12.109375" style="47" customWidth="1"/>
    <col min="1815" max="1815" width="11" style="47" customWidth="1"/>
    <col min="1816" max="2051" width="9.109375" style="47"/>
    <col min="2052" max="2052" width="10.109375" style="47" customWidth="1"/>
    <col min="2053" max="2053" width="11.33203125" style="47" customWidth="1"/>
    <col min="2054" max="2054" width="14.33203125" style="47" customWidth="1"/>
    <col min="2055" max="2055" width="18" style="47" customWidth="1"/>
    <col min="2056" max="2056" width="12.109375" style="47" customWidth="1"/>
    <col min="2057" max="2057" width="12.33203125" style="47" customWidth="1"/>
    <col min="2058" max="2058" width="13.33203125" style="47" customWidth="1"/>
    <col min="2059" max="2059" width="15.33203125" style="47" customWidth="1"/>
    <col min="2060" max="2060" width="14.33203125" style="47" bestFit="1" customWidth="1"/>
    <col min="2061" max="2061" width="15" style="47" customWidth="1"/>
    <col min="2062" max="2063" width="9.109375" style="47"/>
    <col min="2064" max="2064" width="10.5546875" style="47" bestFit="1" customWidth="1"/>
    <col min="2065" max="2065" width="15" style="47" customWidth="1"/>
    <col min="2066" max="2066" width="9.5546875" style="47" bestFit="1" customWidth="1"/>
    <col min="2067" max="2067" width="9.109375" style="47"/>
    <col min="2068" max="2068" width="13.44140625" style="47" customWidth="1"/>
    <col min="2069" max="2069" width="9.109375" style="47"/>
    <col min="2070" max="2070" width="12.109375" style="47" customWidth="1"/>
    <col min="2071" max="2071" width="11" style="47" customWidth="1"/>
    <col min="2072" max="2307" width="9.109375" style="47"/>
    <col min="2308" max="2308" width="10.109375" style="47" customWidth="1"/>
    <col min="2309" max="2309" width="11.33203125" style="47" customWidth="1"/>
    <col min="2310" max="2310" width="14.33203125" style="47" customWidth="1"/>
    <col min="2311" max="2311" width="18" style="47" customWidth="1"/>
    <col min="2312" max="2312" width="12.109375" style="47" customWidth="1"/>
    <col min="2313" max="2313" width="12.33203125" style="47" customWidth="1"/>
    <col min="2314" max="2314" width="13.33203125" style="47" customWidth="1"/>
    <col min="2315" max="2315" width="15.33203125" style="47" customWidth="1"/>
    <col min="2316" max="2316" width="14.33203125" style="47" bestFit="1" customWidth="1"/>
    <col min="2317" max="2317" width="15" style="47" customWidth="1"/>
    <col min="2318" max="2319" width="9.109375" style="47"/>
    <col min="2320" max="2320" width="10.5546875" style="47" bestFit="1" customWidth="1"/>
    <col min="2321" max="2321" width="15" style="47" customWidth="1"/>
    <col min="2322" max="2322" width="9.5546875" style="47" bestFit="1" customWidth="1"/>
    <col min="2323" max="2323" width="9.109375" style="47"/>
    <col min="2324" max="2324" width="13.44140625" style="47" customWidth="1"/>
    <col min="2325" max="2325" width="9.109375" style="47"/>
    <col min="2326" max="2326" width="12.109375" style="47" customWidth="1"/>
    <col min="2327" max="2327" width="11" style="47" customWidth="1"/>
    <col min="2328" max="2563" width="9.109375" style="47"/>
    <col min="2564" max="2564" width="10.109375" style="47" customWidth="1"/>
    <col min="2565" max="2565" width="11.33203125" style="47" customWidth="1"/>
    <col min="2566" max="2566" width="14.33203125" style="47" customWidth="1"/>
    <col min="2567" max="2567" width="18" style="47" customWidth="1"/>
    <col min="2568" max="2568" width="12.109375" style="47" customWidth="1"/>
    <col min="2569" max="2569" width="12.33203125" style="47" customWidth="1"/>
    <col min="2570" max="2570" width="13.33203125" style="47" customWidth="1"/>
    <col min="2571" max="2571" width="15.33203125" style="47" customWidth="1"/>
    <col min="2572" max="2572" width="14.33203125" style="47" bestFit="1" customWidth="1"/>
    <col min="2573" max="2573" width="15" style="47" customWidth="1"/>
    <col min="2574" max="2575" width="9.109375" style="47"/>
    <col min="2576" max="2576" width="10.5546875" style="47" bestFit="1" customWidth="1"/>
    <col min="2577" max="2577" width="15" style="47" customWidth="1"/>
    <col min="2578" max="2578" width="9.5546875" style="47" bestFit="1" customWidth="1"/>
    <col min="2579" max="2579" width="9.109375" style="47"/>
    <col min="2580" max="2580" width="13.44140625" style="47" customWidth="1"/>
    <col min="2581" max="2581" width="9.109375" style="47"/>
    <col min="2582" max="2582" width="12.109375" style="47" customWidth="1"/>
    <col min="2583" max="2583" width="11" style="47" customWidth="1"/>
    <col min="2584" max="2819" width="9.109375" style="47"/>
    <col min="2820" max="2820" width="10.109375" style="47" customWidth="1"/>
    <col min="2821" max="2821" width="11.33203125" style="47" customWidth="1"/>
    <col min="2822" max="2822" width="14.33203125" style="47" customWidth="1"/>
    <col min="2823" max="2823" width="18" style="47" customWidth="1"/>
    <col min="2824" max="2824" width="12.109375" style="47" customWidth="1"/>
    <col min="2825" max="2825" width="12.33203125" style="47" customWidth="1"/>
    <col min="2826" max="2826" width="13.33203125" style="47" customWidth="1"/>
    <col min="2827" max="2827" width="15.33203125" style="47" customWidth="1"/>
    <col min="2828" max="2828" width="14.33203125" style="47" bestFit="1" customWidth="1"/>
    <col min="2829" max="2829" width="15" style="47" customWidth="1"/>
    <col min="2830" max="2831" width="9.109375" style="47"/>
    <col min="2832" max="2832" width="10.5546875" style="47" bestFit="1" customWidth="1"/>
    <col min="2833" max="2833" width="15" style="47" customWidth="1"/>
    <col min="2834" max="2834" width="9.5546875" style="47" bestFit="1" customWidth="1"/>
    <col min="2835" max="2835" width="9.109375" style="47"/>
    <col min="2836" max="2836" width="13.44140625" style="47" customWidth="1"/>
    <col min="2837" max="2837" width="9.109375" style="47"/>
    <col min="2838" max="2838" width="12.109375" style="47" customWidth="1"/>
    <col min="2839" max="2839" width="11" style="47" customWidth="1"/>
    <col min="2840" max="3075" width="9.109375" style="47"/>
    <col min="3076" max="3076" width="10.109375" style="47" customWidth="1"/>
    <col min="3077" max="3077" width="11.33203125" style="47" customWidth="1"/>
    <col min="3078" max="3078" width="14.33203125" style="47" customWidth="1"/>
    <col min="3079" max="3079" width="18" style="47" customWidth="1"/>
    <col min="3080" max="3080" width="12.109375" style="47" customWidth="1"/>
    <col min="3081" max="3081" width="12.33203125" style="47" customWidth="1"/>
    <col min="3082" max="3082" width="13.33203125" style="47" customWidth="1"/>
    <col min="3083" max="3083" width="15.33203125" style="47" customWidth="1"/>
    <col min="3084" max="3084" width="14.33203125" style="47" bestFit="1" customWidth="1"/>
    <col min="3085" max="3085" width="15" style="47" customWidth="1"/>
    <col min="3086" max="3087" width="9.109375" style="47"/>
    <col min="3088" max="3088" width="10.5546875" style="47" bestFit="1" customWidth="1"/>
    <col min="3089" max="3089" width="15" style="47" customWidth="1"/>
    <col min="3090" max="3090" width="9.5546875" style="47" bestFit="1" customWidth="1"/>
    <col min="3091" max="3091" width="9.109375" style="47"/>
    <col min="3092" max="3092" width="13.44140625" style="47" customWidth="1"/>
    <col min="3093" max="3093" width="9.109375" style="47"/>
    <col min="3094" max="3094" width="12.109375" style="47" customWidth="1"/>
    <col min="3095" max="3095" width="11" style="47" customWidth="1"/>
    <col min="3096" max="3331" width="9.109375" style="47"/>
    <col min="3332" max="3332" width="10.109375" style="47" customWidth="1"/>
    <col min="3333" max="3333" width="11.33203125" style="47" customWidth="1"/>
    <col min="3334" max="3334" width="14.33203125" style="47" customWidth="1"/>
    <col min="3335" max="3335" width="18" style="47" customWidth="1"/>
    <col min="3336" max="3336" width="12.109375" style="47" customWidth="1"/>
    <col min="3337" max="3337" width="12.33203125" style="47" customWidth="1"/>
    <col min="3338" max="3338" width="13.33203125" style="47" customWidth="1"/>
    <col min="3339" max="3339" width="15.33203125" style="47" customWidth="1"/>
    <col min="3340" max="3340" width="14.33203125" style="47" bestFit="1" customWidth="1"/>
    <col min="3341" max="3341" width="15" style="47" customWidth="1"/>
    <col min="3342" max="3343" width="9.109375" style="47"/>
    <col min="3344" max="3344" width="10.5546875" style="47" bestFit="1" customWidth="1"/>
    <col min="3345" max="3345" width="15" style="47" customWidth="1"/>
    <col min="3346" max="3346" width="9.5546875" style="47" bestFit="1" customWidth="1"/>
    <col min="3347" max="3347" width="9.109375" style="47"/>
    <col min="3348" max="3348" width="13.44140625" style="47" customWidth="1"/>
    <col min="3349" max="3349" width="9.109375" style="47"/>
    <col min="3350" max="3350" width="12.109375" style="47" customWidth="1"/>
    <col min="3351" max="3351" width="11" style="47" customWidth="1"/>
    <col min="3352" max="3587" width="9.109375" style="47"/>
    <col min="3588" max="3588" width="10.109375" style="47" customWidth="1"/>
    <col min="3589" max="3589" width="11.33203125" style="47" customWidth="1"/>
    <col min="3590" max="3590" width="14.33203125" style="47" customWidth="1"/>
    <col min="3591" max="3591" width="18" style="47" customWidth="1"/>
    <col min="3592" max="3592" width="12.109375" style="47" customWidth="1"/>
    <col min="3593" max="3593" width="12.33203125" style="47" customWidth="1"/>
    <col min="3594" max="3594" width="13.33203125" style="47" customWidth="1"/>
    <col min="3595" max="3595" width="15.33203125" style="47" customWidth="1"/>
    <col min="3596" max="3596" width="14.33203125" style="47" bestFit="1" customWidth="1"/>
    <col min="3597" max="3597" width="15" style="47" customWidth="1"/>
    <col min="3598" max="3599" width="9.109375" style="47"/>
    <col min="3600" max="3600" width="10.5546875" style="47" bestFit="1" customWidth="1"/>
    <col min="3601" max="3601" width="15" style="47" customWidth="1"/>
    <col min="3602" max="3602" width="9.5546875" style="47" bestFit="1" customWidth="1"/>
    <col min="3603" max="3603" width="9.109375" style="47"/>
    <col min="3604" max="3604" width="13.44140625" style="47" customWidth="1"/>
    <col min="3605" max="3605" width="9.109375" style="47"/>
    <col min="3606" max="3606" width="12.109375" style="47" customWidth="1"/>
    <col min="3607" max="3607" width="11" style="47" customWidth="1"/>
    <col min="3608" max="3843" width="9.109375" style="47"/>
    <col min="3844" max="3844" width="10.109375" style="47" customWidth="1"/>
    <col min="3845" max="3845" width="11.33203125" style="47" customWidth="1"/>
    <col min="3846" max="3846" width="14.33203125" style="47" customWidth="1"/>
    <col min="3847" max="3847" width="18" style="47" customWidth="1"/>
    <col min="3848" max="3848" width="12.109375" style="47" customWidth="1"/>
    <col min="3849" max="3849" width="12.33203125" style="47" customWidth="1"/>
    <col min="3850" max="3850" width="13.33203125" style="47" customWidth="1"/>
    <col min="3851" max="3851" width="15.33203125" style="47" customWidth="1"/>
    <col min="3852" max="3852" width="14.33203125" style="47" bestFit="1" customWidth="1"/>
    <col min="3853" max="3853" width="15" style="47" customWidth="1"/>
    <col min="3854" max="3855" width="9.109375" style="47"/>
    <col min="3856" max="3856" width="10.5546875" style="47" bestFit="1" customWidth="1"/>
    <col min="3857" max="3857" width="15" style="47" customWidth="1"/>
    <col min="3858" max="3858" width="9.5546875" style="47" bestFit="1" customWidth="1"/>
    <col min="3859" max="3859" width="9.109375" style="47"/>
    <col min="3860" max="3860" width="13.44140625" style="47" customWidth="1"/>
    <col min="3861" max="3861" width="9.109375" style="47"/>
    <col min="3862" max="3862" width="12.109375" style="47" customWidth="1"/>
    <col min="3863" max="3863" width="11" style="47" customWidth="1"/>
    <col min="3864" max="4099" width="9.109375" style="47"/>
    <col min="4100" max="4100" width="10.109375" style="47" customWidth="1"/>
    <col min="4101" max="4101" width="11.33203125" style="47" customWidth="1"/>
    <col min="4102" max="4102" width="14.33203125" style="47" customWidth="1"/>
    <col min="4103" max="4103" width="18" style="47" customWidth="1"/>
    <col min="4104" max="4104" width="12.109375" style="47" customWidth="1"/>
    <col min="4105" max="4105" width="12.33203125" style="47" customWidth="1"/>
    <col min="4106" max="4106" width="13.33203125" style="47" customWidth="1"/>
    <col min="4107" max="4107" width="15.33203125" style="47" customWidth="1"/>
    <col min="4108" max="4108" width="14.33203125" style="47" bestFit="1" customWidth="1"/>
    <col min="4109" max="4109" width="15" style="47" customWidth="1"/>
    <col min="4110" max="4111" width="9.109375" style="47"/>
    <col min="4112" max="4112" width="10.5546875" style="47" bestFit="1" customWidth="1"/>
    <col min="4113" max="4113" width="15" style="47" customWidth="1"/>
    <col min="4114" max="4114" width="9.5546875" style="47" bestFit="1" customWidth="1"/>
    <col min="4115" max="4115" width="9.109375" style="47"/>
    <col min="4116" max="4116" width="13.44140625" style="47" customWidth="1"/>
    <col min="4117" max="4117" width="9.109375" style="47"/>
    <col min="4118" max="4118" width="12.109375" style="47" customWidth="1"/>
    <col min="4119" max="4119" width="11" style="47" customWidth="1"/>
    <col min="4120" max="4355" width="9.109375" style="47"/>
    <col min="4356" max="4356" width="10.109375" style="47" customWidth="1"/>
    <col min="4357" max="4357" width="11.33203125" style="47" customWidth="1"/>
    <col min="4358" max="4358" width="14.33203125" style="47" customWidth="1"/>
    <col min="4359" max="4359" width="18" style="47" customWidth="1"/>
    <col min="4360" max="4360" width="12.109375" style="47" customWidth="1"/>
    <col min="4361" max="4361" width="12.33203125" style="47" customWidth="1"/>
    <col min="4362" max="4362" width="13.33203125" style="47" customWidth="1"/>
    <col min="4363" max="4363" width="15.33203125" style="47" customWidth="1"/>
    <col min="4364" max="4364" width="14.33203125" style="47" bestFit="1" customWidth="1"/>
    <col min="4365" max="4365" width="15" style="47" customWidth="1"/>
    <col min="4366" max="4367" width="9.109375" style="47"/>
    <col min="4368" max="4368" width="10.5546875" style="47" bestFit="1" customWidth="1"/>
    <col min="4369" max="4369" width="15" style="47" customWidth="1"/>
    <col min="4370" max="4370" width="9.5546875" style="47" bestFit="1" customWidth="1"/>
    <col min="4371" max="4371" width="9.109375" style="47"/>
    <col min="4372" max="4372" width="13.44140625" style="47" customWidth="1"/>
    <col min="4373" max="4373" width="9.109375" style="47"/>
    <col min="4374" max="4374" width="12.109375" style="47" customWidth="1"/>
    <col min="4375" max="4375" width="11" style="47" customWidth="1"/>
    <col min="4376" max="4611" width="9.109375" style="47"/>
    <col min="4612" max="4612" width="10.109375" style="47" customWidth="1"/>
    <col min="4613" max="4613" width="11.33203125" style="47" customWidth="1"/>
    <col min="4614" max="4614" width="14.33203125" style="47" customWidth="1"/>
    <col min="4615" max="4615" width="18" style="47" customWidth="1"/>
    <col min="4616" max="4616" width="12.109375" style="47" customWidth="1"/>
    <col min="4617" max="4617" width="12.33203125" style="47" customWidth="1"/>
    <col min="4618" max="4618" width="13.33203125" style="47" customWidth="1"/>
    <col min="4619" max="4619" width="15.33203125" style="47" customWidth="1"/>
    <col min="4620" max="4620" width="14.33203125" style="47" bestFit="1" customWidth="1"/>
    <col min="4621" max="4621" width="15" style="47" customWidth="1"/>
    <col min="4622" max="4623" width="9.109375" style="47"/>
    <col min="4624" max="4624" width="10.5546875" style="47" bestFit="1" customWidth="1"/>
    <col min="4625" max="4625" width="15" style="47" customWidth="1"/>
    <col min="4626" max="4626" width="9.5546875" style="47" bestFit="1" customWidth="1"/>
    <col min="4627" max="4627" width="9.109375" style="47"/>
    <col min="4628" max="4628" width="13.44140625" style="47" customWidth="1"/>
    <col min="4629" max="4629" width="9.109375" style="47"/>
    <col min="4630" max="4630" width="12.109375" style="47" customWidth="1"/>
    <col min="4631" max="4631" width="11" style="47" customWidth="1"/>
    <col min="4632" max="4867" width="9.109375" style="47"/>
    <col min="4868" max="4868" width="10.109375" style="47" customWidth="1"/>
    <col min="4869" max="4869" width="11.33203125" style="47" customWidth="1"/>
    <col min="4870" max="4870" width="14.33203125" style="47" customWidth="1"/>
    <col min="4871" max="4871" width="18" style="47" customWidth="1"/>
    <col min="4872" max="4872" width="12.109375" style="47" customWidth="1"/>
    <col min="4873" max="4873" width="12.33203125" style="47" customWidth="1"/>
    <col min="4874" max="4874" width="13.33203125" style="47" customWidth="1"/>
    <col min="4875" max="4875" width="15.33203125" style="47" customWidth="1"/>
    <col min="4876" max="4876" width="14.33203125" style="47" bestFit="1" customWidth="1"/>
    <col min="4877" max="4877" width="15" style="47" customWidth="1"/>
    <col min="4878" max="4879" width="9.109375" style="47"/>
    <col min="4880" max="4880" width="10.5546875" style="47" bestFit="1" customWidth="1"/>
    <col min="4881" max="4881" width="15" style="47" customWidth="1"/>
    <col min="4882" max="4882" width="9.5546875" style="47" bestFit="1" customWidth="1"/>
    <col min="4883" max="4883" width="9.109375" style="47"/>
    <col min="4884" max="4884" width="13.44140625" style="47" customWidth="1"/>
    <col min="4885" max="4885" width="9.109375" style="47"/>
    <col min="4886" max="4886" width="12.109375" style="47" customWidth="1"/>
    <col min="4887" max="4887" width="11" style="47" customWidth="1"/>
    <col min="4888" max="5123" width="9.109375" style="47"/>
    <col min="5124" max="5124" width="10.109375" style="47" customWidth="1"/>
    <col min="5125" max="5125" width="11.33203125" style="47" customWidth="1"/>
    <col min="5126" max="5126" width="14.33203125" style="47" customWidth="1"/>
    <col min="5127" max="5127" width="18" style="47" customWidth="1"/>
    <col min="5128" max="5128" width="12.109375" style="47" customWidth="1"/>
    <col min="5129" max="5129" width="12.33203125" style="47" customWidth="1"/>
    <col min="5130" max="5130" width="13.33203125" style="47" customWidth="1"/>
    <col min="5131" max="5131" width="15.33203125" style="47" customWidth="1"/>
    <col min="5132" max="5132" width="14.33203125" style="47" bestFit="1" customWidth="1"/>
    <col min="5133" max="5133" width="15" style="47" customWidth="1"/>
    <col min="5134" max="5135" width="9.109375" style="47"/>
    <col min="5136" max="5136" width="10.5546875" style="47" bestFit="1" customWidth="1"/>
    <col min="5137" max="5137" width="15" style="47" customWidth="1"/>
    <col min="5138" max="5138" width="9.5546875" style="47" bestFit="1" customWidth="1"/>
    <col min="5139" max="5139" width="9.109375" style="47"/>
    <col min="5140" max="5140" width="13.44140625" style="47" customWidth="1"/>
    <col min="5141" max="5141" width="9.109375" style="47"/>
    <col min="5142" max="5142" width="12.109375" style="47" customWidth="1"/>
    <col min="5143" max="5143" width="11" style="47" customWidth="1"/>
    <col min="5144" max="5379" width="9.109375" style="47"/>
    <col min="5380" max="5380" width="10.109375" style="47" customWidth="1"/>
    <col min="5381" max="5381" width="11.33203125" style="47" customWidth="1"/>
    <col min="5382" max="5382" width="14.33203125" style="47" customWidth="1"/>
    <col min="5383" max="5383" width="18" style="47" customWidth="1"/>
    <col min="5384" max="5384" width="12.109375" style="47" customWidth="1"/>
    <col min="5385" max="5385" width="12.33203125" style="47" customWidth="1"/>
    <col min="5386" max="5386" width="13.33203125" style="47" customWidth="1"/>
    <col min="5387" max="5387" width="15.33203125" style="47" customWidth="1"/>
    <col min="5388" max="5388" width="14.33203125" style="47" bestFit="1" customWidth="1"/>
    <col min="5389" max="5389" width="15" style="47" customWidth="1"/>
    <col min="5390" max="5391" width="9.109375" style="47"/>
    <col min="5392" max="5392" width="10.5546875" style="47" bestFit="1" customWidth="1"/>
    <col min="5393" max="5393" width="15" style="47" customWidth="1"/>
    <col min="5394" max="5394" width="9.5546875" style="47" bestFit="1" customWidth="1"/>
    <col min="5395" max="5395" width="9.109375" style="47"/>
    <col min="5396" max="5396" width="13.44140625" style="47" customWidth="1"/>
    <col min="5397" max="5397" width="9.109375" style="47"/>
    <col min="5398" max="5398" width="12.109375" style="47" customWidth="1"/>
    <col min="5399" max="5399" width="11" style="47" customWidth="1"/>
    <col min="5400" max="5635" width="9.109375" style="47"/>
    <col min="5636" max="5636" width="10.109375" style="47" customWidth="1"/>
    <col min="5637" max="5637" width="11.33203125" style="47" customWidth="1"/>
    <col min="5638" max="5638" width="14.33203125" style="47" customWidth="1"/>
    <col min="5639" max="5639" width="18" style="47" customWidth="1"/>
    <col min="5640" max="5640" width="12.109375" style="47" customWidth="1"/>
    <col min="5641" max="5641" width="12.33203125" style="47" customWidth="1"/>
    <col min="5642" max="5642" width="13.33203125" style="47" customWidth="1"/>
    <col min="5643" max="5643" width="15.33203125" style="47" customWidth="1"/>
    <col min="5644" max="5644" width="14.33203125" style="47" bestFit="1" customWidth="1"/>
    <col min="5645" max="5645" width="15" style="47" customWidth="1"/>
    <col min="5646" max="5647" width="9.109375" style="47"/>
    <col min="5648" max="5648" width="10.5546875" style="47" bestFit="1" customWidth="1"/>
    <col min="5649" max="5649" width="15" style="47" customWidth="1"/>
    <col min="5650" max="5650" width="9.5546875" style="47" bestFit="1" customWidth="1"/>
    <col min="5651" max="5651" width="9.109375" style="47"/>
    <col min="5652" max="5652" width="13.44140625" style="47" customWidth="1"/>
    <col min="5653" max="5653" width="9.109375" style="47"/>
    <col min="5654" max="5654" width="12.109375" style="47" customWidth="1"/>
    <col min="5655" max="5655" width="11" style="47" customWidth="1"/>
    <col min="5656" max="5891" width="9.109375" style="47"/>
    <col min="5892" max="5892" width="10.109375" style="47" customWidth="1"/>
    <col min="5893" max="5893" width="11.33203125" style="47" customWidth="1"/>
    <col min="5894" max="5894" width="14.33203125" style="47" customWidth="1"/>
    <col min="5895" max="5895" width="18" style="47" customWidth="1"/>
    <col min="5896" max="5896" width="12.109375" style="47" customWidth="1"/>
    <col min="5897" max="5897" width="12.33203125" style="47" customWidth="1"/>
    <col min="5898" max="5898" width="13.33203125" style="47" customWidth="1"/>
    <col min="5899" max="5899" width="15.33203125" style="47" customWidth="1"/>
    <col min="5900" max="5900" width="14.33203125" style="47" bestFit="1" customWidth="1"/>
    <col min="5901" max="5901" width="15" style="47" customWidth="1"/>
    <col min="5902" max="5903" width="9.109375" style="47"/>
    <col min="5904" max="5904" width="10.5546875" style="47" bestFit="1" customWidth="1"/>
    <col min="5905" max="5905" width="15" style="47" customWidth="1"/>
    <col min="5906" max="5906" width="9.5546875" style="47" bestFit="1" customWidth="1"/>
    <col min="5907" max="5907" width="9.109375" style="47"/>
    <col min="5908" max="5908" width="13.44140625" style="47" customWidth="1"/>
    <col min="5909" max="5909" width="9.109375" style="47"/>
    <col min="5910" max="5910" width="12.109375" style="47" customWidth="1"/>
    <col min="5911" max="5911" width="11" style="47" customWidth="1"/>
    <col min="5912" max="6147" width="9.109375" style="47"/>
    <col min="6148" max="6148" width="10.109375" style="47" customWidth="1"/>
    <col min="6149" max="6149" width="11.33203125" style="47" customWidth="1"/>
    <col min="6150" max="6150" width="14.33203125" style="47" customWidth="1"/>
    <col min="6151" max="6151" width="18" style="47" customWidth="1"/>
    <col min="6152" max="6152" width="12.109375" style="47" customWidth="1"/>
    <col min="6153" max="6153" width="12.33203125" style="47" customWidth="1"/>
    <col min="6154" max="6154" width="13.33203125" style="47" customWidth="1"/>
    <col min="6155" max="6155" width="15.33203125" style="47" customWidth="1"/>
    <col min="6156" max="6156" width="14.33203125" style="47" bestFit="1" customWidth="1"/>
    <col min="6157" max="6157" width="15" style="47" customWidth="1"/>
    <col min="6158" max="6159" width="9.109375" style="47"/>
    <col min="6160" max="6160" width="10.5546875" style="47" bestFit="1" customWidth="1"/>
    <col min="6161" max="6161" width="15" style="47" customWidth="1"/>
    <col min="6162" max="6162" width="9.5546875" style="47" bestFit="1" customWidth="1"/>
    <col min="6163" max="6163" width="9.109375" style="47"/>
    <col min="6164" max="6164" width="13.44140625" style="47" customWidth="1"/>
    <col min="6165" max="6165" width="9.109375" style="47"/>
    <col min="6166" max="6166" width="12.109375" style="47" customWidth="1"/>
    <col min="6167" max="6167" width="11" style="47" customWidth="1"/>
    <col min="6168" max="6403" width="9.109375" style="47"/>
    <col min="6404" max="6404" width="10.109375" style="47" customWidth="1"/>
    <col min="6405" max="6405" width="11.33203125" style="47" customWidth="1"/>
    <col min="6406" max="6406" width="14.33203125" style="47" customWidth="1"/>
    <col min="6407" max="6407" width="18" style="47" customWidth="1"/>
    <col min="6408" max="6408" width="12.109375" style="47" customWidth="1"/>
    <col min="6409" max="6409" width="12.33203125" style="47" customWidth="1"/>
    <col min="6410" max="6410" width="13.33203125" style="47" customWidth="1"/>
    <col min="6411" max="6411" width="15.33203125" style="47" customWidth="1"/>
    <col min="6412" max="6412" width="14.33203125" style="47" bestFit="1" customWidth="1"/>
    <col min="6413" max="6413" width="15" style="47" customWidth="1"/>
    <col min="6414" max="6415" width="9.109375" style="47"/>
    <col min="6416" max="6416" width="10.5546875" style="47" bestFit="1" customWidth="1"/>
    <col min="6417" max="6417" width="15" style="47" customWidth="1"/>
    <col min="6418" max="6418" width="9.5546875" style="47" bestFit="1" customWidth="1"/>
    <col min="6419" max="6419" width="9.109375" style="47"/>
    <col min="6420" max="6420" width="13.44140625" style="47" customWidth="1"/>
    <col min="6421" max="6421" width="9.109375" style="47"/>
    <col min="6422" max="6422" width="12.109375" style="47" customWidth="1"/>
    <col min="6423" max="6423" width="11" style="47" customWidth="1"/>
    <col min="6424" max="6659" width="9.109375" style="47"/>
    <col min="6660" max="6660" width="10.109375" style="47" customWidth="1"/>
    <col min="6661" max="6661" width="11.33203125" style="47" customWidth="1"/>
    <col min="6662" max="6662" width="14.33203125" style="47" customWidth="1"/>
    <col min="6663" max="6663" width="18" style="47" customWidth="1"/>
    <col min="6664" max="6664" width="12.109375" style="47" customWidth="1"/>
    <col min="6665" max="6665" width="12.33203125" style="47" customWidth="1"/>
    <col min="6666" max="6666" width="13.33203125" style="47" customWidth="1"/>
    <col min="6667" max="6667" width="15.33203125" style="47" customWidth="1"/>
    <col min="6668" max="6668" width="14.33203125" style="47" bestFit="1" customWidth="1"/>
    <col min="6669" max="6669" width="15" style="47" customWidth="1"/>
    <col min="6670" max="6671" width="9.109375" style="47"/>
    <col min="6672" max="6672" width="10.5546875" style="47" bestFit="1" customWidth="1"/>
    <col min="6673" max="6673" width="15" style="47" customWidth="1"/>
    <col min="6674" max="6674" width="9.5546875" style="47" bestFit="1" customWidth="1"/>
    <col min="6675" max="6675" width="9.109375" style="47"/>
    <col min="6676" max="6676" width="13.44140625" style="47" customWidth="1"/>
    <col min="6677" max="6677" width="9.109375" style="47"/>
    <col min="6678" max="6678" width="12.109375" style="47" customWidth="1"/>
    <col min="6679" max="6679" width="11" style="47" customWidth="1"/>
    <col min="6680" max="6915" width="9.109375" style="47"/>
    <col min="6916" max="6916" width="10.109375" style="47" customWidth="1"/>
    <col min="6917" max="6917" width="11.33203125" style="47" customWidth="1"/>
    <col min="6918" max="6918" width="14.33203125" style="47" customWidth="1"/>
    <col min="6919" max="6919" width="18" style="47" customWidth="1"/>
    <col min="6920" max="6920" width="12.109375" style="47" customWidth="1"/>
    <col min="6921" max="6921" width="12.33203125" style="47" customWidth="1"/>
    <col min="6922" max="6922" width="13.33203125" style="47" customWidth="1"/>
    <col min="6923" max="6923" width="15.33203125" style="47" customWidth="1"/>
    <col min="6924" max="6924" width="14.33203125" style="47" bestFit="1" customWidth="1"/>
    <col min="6925" max="6925" width="15" style="47" customWidth="1"/>
    <col min="6926" max="6927" width="9.109375" style="47"/>
    <col min="6928" max="6928" width="10.5546875" style="47" bestFit="1" customWidth="1"/>
    <col min="6929" max="6929" width="15" style="47" customWidth="1"/>
    <col min="6930" max="6930" width="9.5546875" style="47" bestFit="1" customWidth="1"/>
    <col min="6931" max="6931" width="9.109375" style="47"/>
    <col min="6932" max="6932" width="13.44140625" style="47" customWidth="1"/>
    <col min="6933" max="6933" width="9.109375" style="47"/>
    <col min="6934" max="6934" width="12.109375" style="47" customWidth="1"/>
    <col min="6935" max="6935" width="11" style="47" customWidth="1"/>
    <col min="6936" max="7171" width="9.109375" style="47"/>
    <col min="7172" max="7172" width="10.109375" style="47" customWidth="1"/>
    <col min="7173" max="7173" width="11.33203125" style="47" customWidth="1"/>
    <col min="7174" max="7174" width="14.33203125" style="47" customWidth="1"/>
    <col min="7175" max="7175" width="18" style="47" customWidth="1"/>
    <col min="7176" max="7176" width="12.109375" style="47" customWidth="1"/>
    <col min="7177" max="7177" width="12.33203125" style="47" customWidth="1"/>
    <col min="7178" max="7178" width="13.33203125" style="47" customWidth="1"/>
    <col min="7179" max="7179" width="15.33203125" style="47" customWidth="1"/>
    <col min="7180" max="7180" width="14.33203125" style="47" bestFit="1" customWidth="1"/>
    <col min="7181" max="7181" width="15" style="47" customWidth="1"/>
    <col min="7182" max="7183" width="9.109375" style="47"/>
    <col min="7184" max="7184" width="10.5546875" style="47" bestFit="1" customWidth="1"/>
    <col min="7185" max="7185" width="15" style="47" customWidth="1"/>
    <col min="7186" max="7186" width="9.5546875" style="47" bestFit="1" customWidth="1"/>
    <col min="7187" max="7187" width="9.109375" style="47"/>
    <col min="7188" max="7188" width="13.44140625" style="47" customWidth="1"/>
    <col min="7189" max="7189" width="9.109375" style="47"/>
    <col min="7190" max="7190" width="12.109375" style="47" customWidth="1"/>
    <col min="7191" max="7191" width="11" style="47" customWidth="1"/>
    <col min="7192" max="7427" width="9.109375" style="47"/>
    <col min="7428" max="7428" width="10.109375" style="47" customWidth="1"/>
    <col min="7429" max="7429" width="11.33203125" style="47" customWidth="1"/>
    <col min="7430" max="7430" width="14.33203125" style="47" customWidth="1"/>
    <col min="7431" max="7431" width="18" style="47" customWidth="1"/>
    <col min="7432" max="7432" width="12.109375" style="47" customWidth="1"/>
    <col min="7433" max="7433" width="12.33203125" style="47" customWidth="1"/>
    <col min="7434" max="7434" width="13.33203125" style="47" customWidth="1"/>
    <col min="7435" max="7435" width="15.33203125" style="47" customWidth="1"/>
    <col min="7436" max="7436" width="14.33203125" style="47" bestFit="1" customWidth="1"/>
    <col min="7437" max="7437" width="15" style="47" customWidth="1"/>
    <col min="7438" max="7439" width="9.109375" style="47"/>
    <col min="7440" max="7440" width="10.5546875" style="47" bestFit="1" customWidth="1"/>
    <col min="7441" max="7441" width="15" style="47" customWidth="1"/>
    <col min="7442" max="7442" width="9.5546875" style="47" bestFit="1" customWidth="1"/>
    <col min="7443" max="7443" width="9.109375" style="47"/>
    <col min="7444" max="7444" width="13.44140625" style="47" customWidth="1"/>
    <col min="7445" max="7445" width="9.109375" style="47"/>
    <col min="7446" max="7446" width="12.109375" style="47" customWidth="1"/>
    <col min="7447" max="7447" width="11" style="47" customWidth="1"/>
    <col min="7448" max="7683" width="9.109375" style="47"/>
    <col min="7684" max="7684" width="10.109375" style="47" customWidth="1"/>
    <col min="7685" max="7685" width="11.33203125" style="47" customWidth="1"/>
    <col min="7686" max="7686" width="14.33203125" style="47" customWidth="1"/>
    <col min="7687" max="7687" width="18" style="47" customWidth="1"/>
    <col min="7688" max="7688" width="12.109375" style="47" customWidth="1"/>
    <col min="7689" max="7689" width="12.33203125" style="47" customWidth="1"/>
    <col min="7690" max="7690" width="13.33203125" style="47" customWidth="1"/>
    <col min="7691" max="7691" width="15.33203125" style="47" customWidth="1"/>
    <col min="7692" max="7692" width="14.33203125" style="47" bestFit="1" customWidth="1"/>
    <col min="7693" max="7693" width="15" style="47" customWidth="1"/>
    <col min="7694" max="7695" width="9.109375" style="47"/>
    <col min="7696" max="7696" width="10.5546875" style="47" bestFit="1" customWidth="1"/>
    <col min="7697" max="7697" width="15" style="47" customWidth="1"/>
    <col min="7698" max="7698" width="9.5546875" style="47" bestFit="1" customWidth="1"/>
    <col min="7699" max="7699" width="9.109375" style="47"/>
    <col min="7700" max="7700" width="13.44140625" style="47" customWidth="1"/>
    <col min="7701" max="7701" width="9.109375" style="47"/>
    <col min="7702" max="7702" width="12.109375" style="47" customWidth="1"/>
    <col min="7703" max="7703" width="11" style="47" customWidth="1"/>
    <col min="7704" max="7939" width="9.109375" style="47"/>
    <col min="7940" max="7940" width="10.109375" style="47" customWidth="1"/>
    <col min="7941" max="7941" width="11.33203125" style="47" customWidth="1"/>
    <col min="7942" max="7942" width="14.33203125" style="47" customWidth="1"/>
    <col min="7943" max="7943" width="18" style="47" customWidth="1"/>
    <col min="7944" max="7944" width="12.109375" style="47" customWidth="1"/>
    <col min="7945" max="7945" width="12.33203125" style="47" customWidth="1"/>
    <col min="7946" max="7946" width="13.33203125" style="47" customWidth="1"/>
    <col min="7947" max="7947" width="15.33203125" style="47" customWidth="1"/>
    <col min="7948" max="7948" width="14.33203125" style="47" bestFit="1" customWidth="1"/>
    <col min="7949" max="7949" width="15" style="47" customWidth="1"/>
    <col min="7950" max="7951" width="9.109375" style="47"/>
    <col min="7952" max="7952" width="10.5546875" style="47" bestFit="1" customWidth="1"/>
    <col min="7953" max="7953" width="15" style="47" customWidth="1"/>
    <col min="7954" max="7954" width="9.5546875" style="47" bestFit="1" customWidth="1"/>
    <col min="7955" max="7955" width="9.109375" style="47"/>
    <col min="7956" max="7956" width="13.44140625" style="47" customWidth="1"/>
    <col min="7957" max="7957" width="9.109375" style="47"/>
    <col min="7958" max="7958" width="12.109375" style="47" customWidth="1"/>
    <col min="7959" max="7959" width="11" style="47" customWidth="1"/>
    <col min="7960" max="8195" width="9.109375" style="47"/>
    <col min="8196" max="8196" width="10.109375" style="47" customWidth="1"/>
    <col min="8197" max="8197" width="11.33203125" style="47" customWidth="1"/>
    <col min="8198" max="8198" width="14.33203125" style="47" customWidth="1"/>
    <col min="8199" max="8199" width="18" style="47" customWidth="1"/>
    <col min="8200" max="8200" width="12.109375" style="47" customWidth="1"/>
    <col min="8201" max="8201" width="12.33203125" style="47" customWidth="1"/>
    <col min="8202" max="8202" width="13.33203125" style="47" customWidth="1"/>
    <col min="8203" max="8203" width="15.33203125" style="47" customWidth="1"/>
    <col min="8204" max="8204" width="14.33203125" style="47" bestFit="1" customWidth="1"/>
    <col min="8205" max="8205" width="15" style="47" customWidth="1"/>
    <col min="8206" max="8207" width="9.109375" style="47"/>
    <col min="8208" max="8208" width="10.5546875" style="47" bestFit="1" customWidth="1"/>
    <col min="8209" max="8209" width="15" style="47" customWidth="1"/>
    <col min="8210" max="8210" width="9.5546875" style="47" bestFit="1" customWidth="1"/>
    <col min="8211" max="8211" width="9.109375" style="47"/>
    <col min="8212" max="8212" width="13.44140625" style="47" customWidth="1"/>
    <col min="8213" max="8213" width="9.109375" style="47"/>
    <col min="8214" max="8214" width="12.109375" style="47" customWidth="1"/>
    <col min="8215" max="8215" width="11" style="47" customWidth="1"/>
    <col min="8216" max="8451" width="9.109375" style="47"/>
    <col min="8452" max="8452" width="10.109375" style="47" customWidth="1"/>
    <col min="8453" max="8453" width="11.33203125" style="47" customWidth="1"/>
    <col min="8454" max="8454" width="14.33203125" style="47" customWidth="1"/>
    <col min="8455" max="8455" width="18" style="47" customWidth="1"/>
    <col min="8456" max="8456" width="12.109375" style="47" customWidth="1"/>
    <col min="8457" max="8457" width="12.33203125" style="47" customWidth="1"/>
    <col min="8458" max="8458" width="13.33203125" style="47" customWidth="1"/>
    <col min="8459" max="8459" width="15.33203125" style="47" customWidth="1"/>
    <col min="8460" max="8460" width="14.33203125" style="47" bestFit="1" customWidth="1"/>
    <col min="8461" max="8461" width="15" style="47" customWidth="1"/>
    <col min="8462" max="8463" width="9.109375" style="47"/>
    <col min="8464" max="8464" width="10.5546875" style="47" bestFit="1" customWidth="1"/>
    <col min="8465" max="8465" width="15" style="47" customWidth="1"/>
    <col min="8466" max="8466" width="9.5546875" style="47" bestFit="1" customWidth="1"/>
    <col min="8467" max="8467" width="9.109375" style="47"/>
    <col min="8468" max="8468" width="13.44140625" style="47" customWidth="1"/>
    <col min="8469" max="8469" width="9.109375" style="47"/>
    <col min="8470" max="8470" width="12.109375" style="47" customWidth="1"/>
    <col min="8471" max="8471" width="11" style="47" customWidth="1"/>
    <col min="8472" max="8707" width="9.109375" style="47"/>
    <col min="8708" max="8708" width="10.109375" style="47" customWidth="1"/>
    <col min="8709" max="8709" width="11.33203125" style="47" customWidth="1"/>
    <col min="8710" max="8710" width="14.33203125" style="47" customWidth="1"/>
    <col min="8711" max="8711" width="18" style="47" customWidth="1"/>
    <col min="8712" max="8712" width="12.109375" style="47" customWidth="1"/>
    <col min="8713" max="8713" width="12.33203125" style="47" customWidth="1"/>
    <col min="8714" max="8714" width="13.33203125" style="47" customWidth="1"/>
    <col min="8715" max="8715" width="15.33203125" style="47" customWidth="1"/>
    <col min="8716" max="8716" width="14.33203125" style="47" bestFit="1" customWidth="1"/>
    <col min="8717" max="8717" width="15" style="47" customWidth="1"/>
    <col min="8718" max="8719" width="9.109375" style="47"/>
    <col min="8720" max="8720" width="10.5546875" style="47" bestFit="1" customWidth="1"/>
    <col min="8721" max="8721" width="15" style="47" customWidth="1"/>
    <col min="8722" max="8722" width="9.5546875" style="47" bestFit="1" customWidth="1"/>
    <col min="8723" max="8723" width="9.109375" style="47"/>
    <col min="8724" max="8724" width="13.44140625" style="47" customWidth="1"/>
    <col min="8725" max="8725" width="9.109375" style="47"/>
    <col min="8726" max="8726" width="12.109375" style="47" customWidth="1"/>
    <col min="8727" max="8727" width="11" style="47" customWidth="1"/>
    <col min="8728" max="8963" width="9.109375" style="47"/>
    <col min="8964" max="8964" width="10.109375" style="47" customWidth="1"/>
    <col min="8965" max="8965" width="11.33203125" style="47" customWidth="1"/>
    <col min="8966" max="8966" width="14.33203125" style="47" customWidth="1"/>
    <col min="8967" max="8967" width="18" style="47" customWidth="1"/>
    <col min="8968" max="8968" width="12.109375" style="47" customWidth="1"/>
    <col min="8969" max="8969" width="12.33203125" style="47" customWidth="1"/>
    <col min="8970" max="8970" width="13.33203125" style="47" customWidth="1"/>
    <col min="8971" max="8971" width="15.33203125" style="47" customWidth="1"/>
    <col min="8972" max="8972" width="14.33203125" style="47" bestFit="1" customWidth="1"/>
    <col min="8973" max="8973" width="15" style="47" customWidth="1"/>
    <col min="8974" max="8975" width="9.109375" style="47"/>
    <col min="8976" max="8976" width="10.5546875" style="47" bestFit="1" customWidth="1"/>
    <col min="8977" max="8977" width="15" style="47" customWidth="1"/>
    <col min="8978" max="8978" width="9.5546875" style="47" bestFit="1" customWidth="1"/>
    <col min="8979" max="8979" width="9.109375" style="47"/>
    <col min="8980" max="8980" width="13.44140625" style="47" customWidth="1"/>
    <col min="8981" max="8981" width="9.109375" style="47"/>
    <col min="8982" max="8982" width="12.109375" style="47" customWidth="1"/>
    <col min="8983" max="8983" width="11" style="47" customWidth="1"/>
    <col min="8984" max="9219" width="9.109375" style="47"/>
    <col min="9220" max="9220" width="10.109375" style="47" customWidth="1"/>
    <col min="9221" max="9221" width="11.33203125" style="47" customWidth="1"/>
    <col min="9222" max="9222" width="14.33203125" style="47" customWidth="1"/>
    <col min="9223" max="9223" width="18" style="47" customWidth="1"/>
    <col min="9224" max="9224" width="12.109375" style="47" customWidth="1"/>
    <col min="9225" max="9225" width="12.33203125" style="47" customWidth="1"/>
    <col min="9226" max="9226" width="13.33203125" style="47" customWidth="1"/>
    <col min="9227" max="9227" width="15.33203125" style="47" customWidth="1"/>
    <col min="9228" max="9228" width="14.33203125" style="47" bestFit="1" customWidth="1"/>
    <col min="9229" max="9229" width="15" style="47" customWidth="1"/>
    <col min="9230" max="9231" width="9.109375" style="47"/>
    <col min="9232" max="9232" width="10.5546875" style="47" bestFit="1" customWidth="1"/>
    <col min="9233" max="9233" width="15" style="47" customWidth="1"/>
    <col min="9234" max="9234" width="9.5546875" style="47" bestFit="1" customWidth="1"/>
    <col min="9235" max="9235" width="9.109375" style="47"/>
    <col min="9236" max="9236" width="13.44140625" style="47" customWidth="1"/>
    <col min="9237" max="9237" width="9.109375" style="47"/>
    <col min="9238" max="9238" width="12.109375" style="47" customWidth="1"/>
    <col min="9239" max="9239" width="11" style="47" customWidth="1"/>
    <col min="9240" max="9475" width="9.109375" style="47"/>
    <col min="9476" max="9476" width="10.109375" style="47" customWidth="1"/>
    <col min="9477" max="9477" width="11.33203125" style="47" customWidth="1"/>
    <col min="9478" max="9478" width="14.33203125" style="47" customWidth="1"/>
    <col min="9479" max="9479" width="18" style="47" customWidth="1"/>
    <col min="9480" max="9480" width="12.109375" style="47" customWidth="1"/>
    <col min="9481" max="9481" width="12.33203125" style="47" customWidth="1"/>
    <col min="9482" max="9482" width="13.33203125" style="47" customWidth="1"/>
    <col min="9483" max="9483" width="15.33203125" style="47" customWidth="1"/>
    <col min="9484" max="9484" width="14.33203125" style="47" bestFit="1" customWidth="1"/>
    <col min="9485" max="9485" width="15" style="47" customWidth="1"/>
    <col min="9486" max="9487" width="9.109375" style="47"/>
    <col min="9488" max="9488" width="10.5546875" style="47" bestFit="1" customWidth="1"/>
    <col min="9489" max="9489" width="15" style="47" customWidth="1"/>
    <col min="9490" max="9490" width="9.5546875" style="47" bestFit="1" customWidth="1"/>
    <col min="9491" max="9491" width="9.109375" style="47"/>
    <col min="9492" max="9492" width="13.44140625" style="47" customWidth="1"/>
    <col min="9493" max="9493" width="9.109375" style="47"/>
    <col min="9494" max="9494" width="12.109375" style="47" customWidth="1"/>
    <col min="9495" max="9495" width="11" style="47" customWidth="1"/>
    <col min="9496" max="9731" width="9.109375" style="47"/>
    <col min="9732" max="9732" width="10.109375" style="47" customWidth="1"/>
    <col min="9733" max="9733" width="11.33203125" style="47" customWidth="1"/>
    <col min="9734" max="9734" width="14.33203125" style="47" customWidth="1"/>
    <col min="9735" max="9735" width="18" style="47" customWidth="1"/>
    <col min="9736" max="9736" width="12.109375" style="47" customWidth="1"/>
    <col min="9737" max="9737" width="12.33203125" style="47" customWidth="1"/>
    <col min="9738" max="9738" width="13.33203125" style="47" customWidth="1"/>
    <col min="9739" max="9739" width="15.33203125" style="47" customWidth="1"/>
    <col min="9740" max="9740" width="14.33203125" style="47" bestFit="1" customWidth="1"/>
    <col min="9741" max="9741" width="15" style="47" customWidth="1"/>
    <col min="9742" max="9743" width="9.109375" style="47"/>
    <col min="9744" max="9744" width="10.5546875" style="47" bestFit="1" customWidth="1"/>
    <col min="9745" max="9745" width="15" style="47" customWidth="1"/>
    <col min="9746" max="9746" width="9.5546875" style="47" bestFit="1" customWidth="1"/>
    <col min="9747" max="9747" width="9.109375" style="47"/>
    <col min="9748" max="9748" width="13.44140625" style="47" customWidth="1"/>
    <col min="9749" max="9749" width="9.109375" style="47"/>
    <col min="9750" max="9750" width="12.109375" style="47" customWidth="1"/>
    <col min="9751" max="9751" width="11" style="47" customWidth="1"/>
    <col min="9752" max="9987" width="9.109375" style="47"/>
    <col min="9988" max="9988" width="10.109375" style="47" customWidth="1"/>
    <col min="9989" max="9989" width="11.33203125" style="47" customWidth="1"/>
    <col min="9990" max="9990" width="14.33203125" style="47" customWidth="1"/>
    <col min="9991" max="9991" width="18" style="47" customWidth="1"/>
    <col min="9992" max="9992" width="12.109375" style="47" customWidth="1"/>
    <col min="9993" max="9993" width="12.33203125" style="47" customWidth="1"/>
    <col min="9994" max="9994" width="13.33203125" style="47" customWidth="1"/>
    <col min="9995" max="9995" width="15.33203125" style="47" customWidth="1"/>
    <col min="9996" max="9996" width="14.33203125" style="47" bestFit="1" customWidth="1"/>
    <col min="9997" max="9997" width="15" style="47" customWidth="1"/>
    <col min="9998" max="9999" width="9.109375" style="47"/>
    <col min="10000" max="10000" width="10.5546875" style="47" bestFit="1" customWidth="1"/>
    <col min="10001" max="10001" width="15" style="47" customWidth="1"/>
    <col min="10002" max="10002" width="9.5546875" style="47" bestFit="1" customWidth="1"/>
    <col min="10003" max="10003" width="9.109375" style="47"/>
    <col min="10004" max="10004" width="13.44140625" style="47" customWidth="1"/>
    <col min="10005" max="10005" width="9.109375" style="47"/>
    <col min="10006" max="10006" width="12.109375" style="47" customWidth="1"/>
    <col min="10007" max="10007" width="11" style="47" customWidth="1"/>
    <col min="10008" max="10243" width="9.109375" style="47"/>
    <col min="10244" max="10244" width="10.109375" style="47" customWidth="1"/>
    <col min="10245" max="10245" width="11.33203125" style="47" customWidth="1"/>
    <col min="10246" max="10246" width="14.33203125" style="47" customWidth="1"/>
    <col min="10247" max="10247" width="18" style="47" customWidth="1"/>
    <col min="10248" max="10248" width="12.109375" style="47" customWidth="1"/>
    <col min="10249" max="10249" width="12.33203125" style="47" customWidth="1"/>
    <col min="10250" max="10250" width="13.33203125" style="47" customWidth="1"/>
    <col min="10251" max="10251" width="15.33203125" style="47" customWidth="1"/>
    <col min="10252" max="10252" width="14.33203125" style="47" bestFit="1" customWidth="1"/>
    <col min="10253" max="10253" width="15" style="47" customWidth="1"/>
    <col min="10254" max="10255" width="9.109375" style="47"/>
    <col min="10256" max="10256" width="10.5546875" style="47" bestFit="1" customWidth="1"/>
    <col min="10257" max="10257" width="15" style="47" customWidth="1"/>
    <col min="10258" max="10258" width="9.5546875" style="47" bestFit="1" customWidth="1"/>
    <col min="10259" max="10259" width="9.109375" style="47"/>
    <col min="10260" max="10260" width="13.44140625" style="47" customWidth="1"/>
    <col min="10261" max="10261" width="9.109375" style="47"/>
    <col min="10262" max="10262" width="12.109375" style="47" customWidth="1"/>
    <col min="10263" max="10263" width="11" style="47" customWidth="1"/>
    <col min="10264" max="10499" width="9.109375" style="47"/>
    <col min="10500" max="10500" width="10.109375" style="47" customWidth="1"/>
    <col min="10501" max="10501" width="11.33203125" style="47" customWidth="1"/>
    <col min="10502" max="10502" width="14.33203125" style="47" customWidth="1"/>
    <col min="10503" max="10503" width="18" style="47" customWidth="1"/>
    <col min="10504" max="10504" width="12.109375" style="47" customWidth="1"/>
    <col min="10505" max="10505" width="12.33203125" style="47" customWidth="1"/>
    <col min="10506" max="10506" width="13.33203125" style="47" customWidth="1"/>
    <col min="10507" max="10507" width="15.33203125" style="47" customWidth="1"/>
    <col min="10508" max="10508" width="14.33203125" style="47" bestFit="1" customWidth="1"/>
    <col min="10509" max="10509" width="15" style="47" customWidth="1"/>
    <col min="10510" max="10511" width="9.109375" style="47"/>
    <col min="10512" max="10512" width="10.5546875" style="47" bestFit="1" customWidth="1"/>
    <col min="10513" max="10513" width="15" style="47" customWidth="1"/>
    <col min="10514" max="10514" width="9.5546875" style="47" bestFit="1" customWidth="1"/>
    <col min="10515" max="10515" width="9.109375" style="47"/>
    <col min="10516" max="10516" width="13.44140625" style="47" customWidth="1"/>
    <col min="10517" max="10517" width="9.109375" style="47"/>
    <col min="10518" max="10518" width="12.109375" style="47" customWidth="1"/>
    <col min="10519" max="10519" width="11" style="47" customWidth="1"/>
    <col min="10520" max="10755" width="9.109375" style="47"/>
    <col min="10756" max="10756" width="10.109375" style="47" customWidth="1"/>
    <col min="10757" max="10757" width="11.33203125" style="47" customWidth="1"/>
    <col min="10758" max="10758" width="14.33203125" style="47" customWidth="1"/>
    <col min="10759" max="10759" width="18" style="47" customWidth="1"/>
    <col min="10760" max="10760" width="12.109375" style="47" customWidth="1"/>
    <col min="10761" max="10761" width="12.33203125" style="47" customWidth="1"/>
    <col min="10762" max="10762" width="13.33203125" style="47" customWidth="1"/>
    <col min="10763" max="10763" width="15.33203125" style="47" customWidth="1"/>
    <col min="10764" max="10764" width="14.33203125" style="47" bestFit="1" customWidth="1"/>
    <col min="10765" max="10765" width="15" style="47" customWidth="1"/>
    <col min="10766" max="10767" width="9.109375" style="47"/>
    <col min="10768" max="10768" width="10.5546875" style="47" bestFit="1" customWidth="1"/>
    <col min="10769" max="10769" width="15" style="47" customWidth="1"/>
    <col min="10770" max="10770" width="9.5546875" style="47" bestFit="1" customWidth="1"/>
    <col min="10771" max="10771" width="9.109375" style="47"/>
    <col min="10772" max="10772" width="13.44140625" style="47" customWidth="1"/>
    <col min="10773" max="10773" width="9.109375" style="47"/>
    <col min="10774" max="10774" width="12.109375" style="47" customWidth="1"/>
    <col min="10775" max="10775" width="11" style="47" customWidth="1"/>
    <col min="10776" max="11011" width="9.109375" style="47"/>
    <col min="11012" max="11012" width="10.109375" style="47" customWidth="1"/>
    <col min="11013" max="11013" width="11.33203125" style="47" customWidth="1"/>
    <col min="11014" max="11014" width="14.33203125" style="47" customWidth="1"/>
    <col min="11015" max="11015" width="18" style="47" customWidth="1"/>
    <col min="11016" max="11016" width="12.109375" style="47" customWidth="1"/>
    <col min="11017" max="11017" width="12.33203125" style="47" customWidth="1"/>
    <col min="11018" max="11018" width="13.33203125" style="47" customWidth="1"/>
    <col min="11019" max="11019" width="15.33203125" style="47" customWidth="1"/>
    <col min="11020" max="11020" width="14.33203125" style="47" bestFit="1" customWidth="1"/>
    <col min="11021" max="11021" width="15" style="47" customWidth="1"/>
    <col min="11022" max="11023" width="9.109375" style="47"/>
    <col min="11024" max="11024" width="10.5546875" style="47" bestFit="1" customWidth="1"/>
    <col min="11025" max="11025" width="15" style="47" customWidth="1"/>
    <col min="11026" max="11026" width="9.5546875" style="47" bestFit="1" customWidth="1"/>
    <col min="11027" max="11027" width="9.109375" style="47"/>
    <col min="11028" max="11028" width="13.44140625" style="47" customWidth="1"/>
    <col min="11029" max="11029" width="9.109375" style="47"/>
    <col min="11030" max="11030" width="12.109375" style="47" customWidth="1"/>
    <col min="11031" max="11031" width="11" style="47" customWidth="1"/>
    <col min="11032" max="11267" width="9.109375" style="47"/>
    <col min="11268" max="11268" width="10.109375" style="47" customWidth="1"/>
    <col min="11269" max="11269" width="11.33203125" style="47" customWidth="1"/>
    <col min="11270" max="11270" width="14.33203125" style="47" customWidth="1"/>
    <col min="11271" max="11271" width="18" style="47" customWidth="1"/>
    <col min="11272" max="11272" width="12.109375" style="47" customWidth="1"/>
    <col min="11273" max="11273" width="12.33203125" style="47" customWidth="1"/>
    <col min="11274" max="11274" width="13.33203125" style="47" customWidth="1"/>
    <col min="11275" max="11275" width="15.33203125" style="47" customWidth="1"/>
    <col min="11276" max="11276" width="14.33203125" style="47" bestFit="1" customWidth="1"/>
    <col min="11277" max="11277" width="15" style="47" customWidth="1"/>
    <col min="11278" max="11279" width="9.109375" style="47"/>
    <col min="11280" max="11280" width="10.5546875" style="47" bestFit="1" customWidth="1"/>
    <col min="11281" max="11281" width="15" style="47" customWidth="1"/>
    <col min="11282" max="11282" width="9.5546875" style="47" bestFit="1" customWidth="1"/>
    <col min="11283" max="11283" width="9.109375" style="47"/>
    <col min="11284" max="11284" width="13.44140625" style="47" customWidth="1"/>
    <col min="11285" max="11285" width="9.109375" style="47"/>
    <col min="11286" max="11286" width="12.109375" style="47" customWidth="1"/>
    <col min="11287" max="11287" width="11" style="47" customWidth="1"/>
    <col min="11288" max="11523" width="9.109375" style="47"/>
    <col min="11524" max="11524" width="10.109375" style="47" customWidth="1"/>
    <col min="11525" max="11525" width="11.33203125" style="47" customWidth="1"/>
    <col min="11526" max="11526" width="14.33203125" style="47" customWidth="1"/>
    <col min="11527" max="11527" width="18" style="47" customWidth="1"/>
    <col min="11528" max="11528" width="12.109375" style="47" customWidth="1"/>
    <col min="11529" max="11529" width="12.33203125" style="47" customWidth="1"/>
    <col min="11530" max="11530" width="13.33203125" style="47" customWidth="1"/>
    <col min="11531" max="11531" width="15.33203125" style="47" customWidth="1"/>
    <col min="11532" max="11532" width="14.33203125" style="47" bestFit="1" customWidth="1"/>
    <col min="11533" max="11533" width="15" style="47" customWidth="1"/>
    <col min="11534" max="11535" width="9.109375" style="47"/>
    <col min="11536" max="11536" width="10.5546875" style="47" bestFit="1" customWidth="1"/>
    <col min="11537" max="11537" width="15" style="47" customWidth="1"/>
    <col min="11538" max="11538" width="9.5546875" style="47" bestFit="1" customWidth="1"/>
    <col min="11539" max="11539" width="9.109375" style="47"/>
    <col min="11540" max="11540" width="13.44140625" style="47" customWidth="1"/>
    <col min="11541" max="11541" width="9.109375" style="47"/>
    <col min="11542" max="11542" width="12.109375" style="47" customWidth="1"/>
    <col min="11543" max="11543" width="11" style="47" customWidth="1"/>
    <col min="11544" max="11779" width="9.109375" style="47"/>
    <col min="11780" max="11780" width="10.109375" style="47" customWidth="1"/>
    <col min="11781" max="11781" width="11.33203125" style="47" customWidth="1"/>
    <col min="11782" max="11782" width="14.33203125" style="47" customWidth="1"/>
    <col min="11783" max="11783" width="18" style="47" customWidth="1"/>
    <col min="11784" max="11784" width="12.109375" style="47" customWidth="1"/>
    <col min="11785" max="11785" width="12.33203125" style="47" customWidth="1"/>
    <col min="11786" max="11786" width="13.33203125" style="47" customWidth="1"/>
    <col min="11787" max="11787" width="15.33203125" style="47" customWidth="1"/>
    <col min="11788" max="11788" width="14.33203125" style="47" bestFit="1" customWidth="1"/>
    <col min="11789" max="11789" width="15" style="47" customWidth="1"/>
    <col min="11790" max="11791" width="9.109375" style="47"/>
    <col min="11792" max="11792" width="10.5546875" style="47" bestFit="1" customWidth="1"/>
    <col min="11793" max="11793" width="15" style="47" customWidth="1"/>
    <col min="11794" max="11794" width="9.5546875" style="47" bestFit="1" customWidth="1"/>
    <col min="11795" max="11795" width="9.109375" style="47"/>
    <col min="11796" max="11796" width="13.44140625" style="47" customWidth="1"/>
    <col min="11797" max="11797" width="9.109375" style="47"/>
    <col min="11798" max="11798" width="12.109375" style="47" customWidth="1"/>
    <col min="11799" max="11799" width="11" style="47" customWidth="1"/>
    <col min="11800" max="12035" width="9.109375" style="47"/>
    <col min="12036" max="12036" width="10.109375" style="47" customWidth="1"/>
    <col min="12037" max="12037" width="11.33203125" style="47" customWidth="1"/>
    <col min="12038" max="12038" width="14.33203125" style="47" customWidth="1"/>
    <col min="12039" max="12039" width="18" style="47" customWidth="1"/>
    <col min="12040" max="12040" width="12.109375" style="47" customWidth="1"/>
    <col min="12041" max="12041" width="12.33203125" style="47" customWidth="1"/>
    <col min="12042" max="12042" width="13.33203125" style="47" customWidth="1"/>
    <col min="12043" max="12043" width="15.33203125" style="47" customWidth="1"/>
    <col min="12044" max="12044" width="14.33203125" style="47" bestFit="1" customWidth="1"/>
    <col min="12045" max="12045" width="15" style="47" customWidth="1"/>
    <col min="12046" max="12047" width="9.109375" style="47"/>
    <col min="12048" max="12048" width="10.5546875" style="47" bestFit="1" customWidth="1"/>
    <col min="12049" max="12049" width="15" style="47" customWidth="1"/>
    <col min="12050" max="12050" width="9.5546875" style="47" bestFit="1" customWidth="1"/>
    <col min="12051" max="12051" width="9.109375" style="47"/>
    <col min="12052" max="12052" width="13.44140625" style="47" customWidth="1"/>
    <col min="12053" max="12053" width="9.109375" style="47"/>
    <col min="12054" max="12054" width="12.109375" style="47" customWidth="1"/>
    <col min="12055" max="12055" width="11" style="47" customWidth="1"/>
    <col min="12056" max="12291" width="9.109375" style="47"/>
    <col min="12292" max="12292" width="10.109375" style="47" customWidth="1"/>
    <col min="12293" max="12293" width="11.33203125" style="47" customWidth="1"/>
    <col min="12294" max="12294" width="14.33203125" style="47" customWidth="1"/>
    <col min="12295" max="12295" width="18" style="47" customWidth="1"/>
    <col min="12296" max="12296" width="12.109375" style="47" customWidth="1"/>
    <col min="12297" max="12297" width="12.33203125" style="47" customWidth="1"/>
    <col min="12298" max="12298" width="13.33203125" style="47" customWidth="1"/>
    <col min="12299" max="12299" width="15.33203125" style="47" customWidth="1"/>
    <col min="12300" max="12300" width="14.33203125" style="47" bestFit="1" customWidth="1"/>
    <col min="12301" max="12301" width="15" style="47" customWidth="1"/>
    <col min="12302" max="12303" width="9.109375" style="47"/>
    <col min="12304" max="12304" width="10.5546875" style="47" bestFit="1" customWidth="1"/>
    <col min="12305" max="12305" width="15" style="47" customWidth="1"/>
    <col min="12306" max="12306" width="9.5546875" style="47" bestFit="1" customWidth="1"/>
    <col min="12307" max="12307" width="9.109375" style="47"/>
    <col min="12308" max="12308" width="13.44140625" style="47" customWidth="1"/>
    <col min="12309" max="12309" width="9.109375" style="47"/>
    <col min="12310" max="12310" width="12.109375" style="47" customWidth="1"/>
    <col min="12311" max="12311" width="11" style="47" customWidth="1"/>
    <col min="12312" max="12547" width="9.109375" style="47"/>
    <col min="12548" max="12548" width="10.109375" style="47" customWidth="1"/>
    <col min="12549" max="12549" width="11.33203125" style="47" customWidth="1"/>
    <col min="12550" max="12550" width="14.33203125" style="47" customWidth="1"/>
    <col min="12551" max="12551" width="18" style="47" customWidth="1"/>
    <col min="12552" max="12552" width="12.109375" style="47" customWidth="1"/>
    <col min="12553" max="12553" width="12.33203125" style="47" customWidth="1"/>
    <col min="12554" max="12554" width="13.33203125" style="47" customWidth="1"/>
    <col min="12555" max="12555" width="15.33203125" style="47" customWidth="1"/>
    <col min="12556" max="12556" width="14.33203125" style="47" bestFit="1" customWidth="1"/>
    <col min="12557" max="12557" width="15" style="47" customWidth="1"/>
    <col min="12558" max="12559" width="9.109375" style="47"/>
    <col min="12560" max="12560" width="10.5546875" style="47" bestFit="1" customWidth="1"/>
    <col min="12561" max="12561" width="15" style="47" customWidth="1"/>
    <col min="12562" max="12562" width="9.5546875" style="47" bestFit="1" customWidth="1"/>
    <col min="12563" max="12563" width="9.109375" style="47"/>
    <col min="12564" max="12564" width="13.44140625" style="47" customWidth="1"/>
    <col min="12565" max="12565" width="9.109375" style="47"/>
    <col min="12566" max="12566" width="12.109375" style="47" customWidth="1"/>
    <col min="12567" max="12567" width="11" style="47" customWidth="1"/>
    <col min="12568" max="12803" width="9.109375" style="47"/>
    <col min="12804" max="12804" width="10.109375" style="47" customWidth="1"/>
    <col min="12805" max="12805" width="11.33203125" style="47" customWidth="1"/>
    <col min="12806" max="12806" width="14.33203125" style="47" customWidth="1"/>
    <col min="12807" max="12807" width="18" style="47" customWidth="1"/>
    <col min="12808" max="12808" width="12.109375" style="47" customWidth="1"/>
    <col min="12809" max="12809" width="12.33203125" style="47" customWidth="1"/>
    <col min="12810" max="12810" width="13.33203125" style="47" customWidth="1"/>
    <col min="12811" max="12811" width="15.33203125" style="47" customWidth="1"/>
    <col min="12812" max="12812" width="14.33203125" style="47" bestFit="1" customWidth="1"/>
    <col min="12813" max="12813" width="15" style="47" customWidth="1"/>
    <col min="12814" max="12815" width="9.109375" style="47"/>
    <col min="12816" max="12816" width="10.5546875" style="47" bestFit="1" customWidth="1"/>
    <col min="12817" max="12817" width="15" style="47" customWidth="1"/>
    <col min="12818" max="12818" width="9.5546875" style="47" bestFit="1" customWidth="1"/>
    <col min="12819" max="12819" width="9.109375" style="47"/>
    <col min="12820" max="12820" width="13.44140625" style="47" customWidth="1"/>
    <col min="12821" max="12821" width="9.109375" style="47"/>
    <col min="12822" max="12822" width="12.109375" style="47" customWidth="1"/>
    <col min="12823" max="12823" width="11" style="47" customWidth="1"/>
    <col min="12824" max="13059" width="9.109375" style="47"/>
    <col min="13060" max="13060" width="10.109375" style="47" customWidth="1"/>
    <col min="13061" max="13061" width="11.33203125" style="47" customWidth="1"/>
    <col min="13062" max="13062" width="14.33203125" style="47" customWidth="1"/>
    <col min="13063" max="13063" width="18" style="47" customWidth="1"/>
    <col min="13064" max="13064" width="12.109375" style="47" customWidth="1"/>
    <col min="13065" max="13065" width="12.33203125" style="47" customWidth="1"/>
    <col min="13066" max="13066" width="13.33203125" style="47" customWidth="1"/>
    <col min="13067" max="13067" width="15.33203125" style="47" customWidth="1"/>
    <col min="13068" max="13068" width="14.33203125" style="47" bestFit="1" customWidth="1"/>
    <col min="13069" max="13069" width="15" style="47" customWidth="1"/>
    <col min="13070" max="13071" width="9.109375" style="47"/>
    <col min="13072" max="13072" width="10.5546875" style="47" bestFit="1" customWidth="1"/>
    <col min="13073" max="13073" width="15" style="47" customWidth="1"/>
    <col min="13074" max="13074" width="9.5546875" style="47" bestFit="1" customWidth="1"/>
    <col min="13075" max="13075" width="9.109375" style="47"/>
    <col min="13076" max="13076" width="13.44140625" style="47" customWidth="1"/>
    <col min="13077" max="13077" width="9.109375" style="47"/>
    <col min="13078" max="13078" width="12.109375" style="47" customWidth="1"/>
    <col min="13079" max="13079" width="11" style="47" customWidth="1"/>
    <col min="13080" max="13315" width="9.109375" style="47"/>
    <col min="13316" max="13316" width="10.109375" style="47" customWidth="1"/>
    <col min="13317" max="13317" width="11.33203125" style="47" customWidth="1"/>
    <col min="13318" max="13318" width="14.33203125" style="47" customWidth="1"/>
    <col min="13319" max="13319" width="18" style="47" customWidth="1"/>
    <col min="13320" max="13320" width="12.109375" style="47" customWidth="1"/>
    <col min="13321" max="13321" width="12.33203125" style="47" customWidth="1"/>
    <col min="13322" max="13322" width="13.33203125" style="47" customWidth="1"/>
    <col min="13323" max="13323" width="15.33203125" style="47" customWidth="1"/>
    <col min="13324" max="13324" width="14.33203125" style="47" bestFit="1" customWidth="1"/>
    <col min="13325" max="13325" width="15" style="47" customWidth="1"/>
    <col min="13326" max="13327" width="9.109375" style="47"/>
    <col min="13328" max="13328" width="10.5546875" style="47" bestFit="1" customWidth="1"/>
    <col min="13329" max="13329" width="15" style="47" customWidth="1"/>
    <col min="13330" max="13330" width="9.5546875" style="47" bestFit="1" customWidth="1"/>
    <col min="13331" max="13331" width="9.109375" style="47"/>
    <col min="13332" max="13332" width="13.44140625" style="47" customWidth="1"/>
    <col min="13333" max="13333" width="9.109375" style="47"/>
    <col min="13334" max="13334" width="12.109375" style="47" customWidth="1"/>
    <col min="13335" max="13335" width="11" style="47" customWidth="1"/>
    <col min="13336" max="13571" width="9.109375" style="47"/>
    <col min="13572" max="13572" width="10.109375" style="47" customWidth="1"/>
    <col min="13573" max="13573" width="11.33203125" style="47" customWidth="1"/>
    <col min="13574" max="13574" width="14.33203125" style="47" customWidth="1"/>
    <col min="13575" max="13575" width="18" style="47" customWidth="1"/>
    <col min="13576" max="13576" width="12.109375" style="47" customWidth="1"/>
    <col min="13577" max="13577" width="12.33203125" style="47" customWidth="1"/>
    <col min="13578" max="13578" width="13.33203125" style="47" customWidth="1"/>
    <col min="13579" max="13579" width="15.33203125" style="47" customWidth="1"/>
    <col min="13580" max="13580" width="14.33203125" style="47" bestFit="1" customWidth="1"/>
    <col min="13581" max="13581" width="15" style="47" customWidth="1"/>
    <col min="13582" max="13583" width="9.109375" style="47"/>
    <col min="13584" max="13584" width="10.5546875" style="47" bestFit="1" customWidth="1"/>
    <col min="13585" max="13585" width="15" style="47" customWidth="1"/>
    <col min="13586" max="13586" width="9.5546875" style="47" bestFit="1" customWidth="1"/>
    <col min="13587" max="13587" width="9.109375" style="47"/>
    <col min="13588" max="13588" width="13.44140625" style="47" customWidth="1"/>
    <col min="13589" max="13589" width="9.109375" style="47"/>
    <col min="13590" max="13590" width="12.109375" style="47" customWidth="1"/>
    <col min="13591" max="13591" width="11" style="47" customWidth="1"/>
    <col min="13592" max="13827" width="9.109375" style="47"/>
    <col min="13828" max="13828" width="10.109375" style="47" customWidth="1"/>
    <col min="13829" max="13829" width="11.33203125" style="47" customWidth="1"/>
    <col min="13830" max="13830" width="14.33203125" style="47" customWidth="1"/>
    <col min="13831" max="13831" width="18" style="47" customWidth="1"/>
    <col min="13832" max="13832" width="12.109375" style="47" customWidth="1"/>
    <col min="13833" max="13833" width="12.33203125" style="47" customWidth="1"/>
    <col min="13834" max="13834" width="13.33203125" style="47" customWidth="1"/>
    <col min="13835" max="13835" width="15.33203125" style="47" customWidth="1"/>
    <col min="13836" max="13836" width="14.33203125" style="47" bestFit="1" customWidth="1"/>
    <col min="13837" max="13837" width="15" style="47" customWidth="1"/>
    <col min="13838" max="13839" width="9.109375" style="47"/>
    <col min="13840" max="13840" width="10.5546875" style="47" bestFit="1" customWidth="1"/>
    <col min="13841" max="13841" width="15" style="47" customWidth="1"/>
    <col min="13842" max="13842" width="9.5546875" style="47" bestFit="1" customWidth="1"/>
    <col min="13843" max="13843" width="9.109375" style="47"/>
    <col min="13844" max="13844" width="13.44140625" style="47" customWidth="1"/>
    <col min="13845" max="13845" width="9.109375" style="47"/>
    <col min="13846" max="13846" width="12.109375" style="47" customWidth="1"/>
    <col min="13847" max="13847" width="11" style="47" customWidth="1"/>
    <col min="13848" max="14083" width="9.109375" style="47"/>
    <col min="14084" max="14084" width="10.109375" style="47" customWidth="1"/>
    <col min="14085" max="14085" width="11.33203125" style="47" customWidth="1"/>
    <col min="14086" max="14086" width="14.33203125" style="47" customWidth="1"/>
    <col min="14087" max="14087" width="18" style="47" customWidth="1"/>
    <col min="14088" max="14088" width="12.109375" style="47" customWidth="1"/>
    <col min="14089" max="14089" width="12.33203125" style="47" customWidth="1"/>
    <col min="14090" max="14090" width="13.33203125" style="47" customWidth="1"/>
    <col min="14091" max="14091" width="15.33203125" style="47" customWidth="1"/>
    <col min="14092" max="14092" width="14.33203125" style="47" bestFit="1" customWidth="1"/>
    <col min="14093" max="14093" width="15" style="47" customWidth="1"/>
    <col min="14094" max="14095" width="9.109375" style="47"/>
    <col min="14096" max="14096" width="10.5546875" style="47" bestFit="1" customWidth="1"/>
    <col min="14097" max="14097" width="15" style="47" customWidth="1"/>
    <col min="14098" max="14098" width="9.5546875" style="47" bestFit="1" customWidth="1"/>
    <col min="14099" max="14099" width="9.109375" style="47"/>
    <col min="14100" max="14100" width="13.44140625" style="47" customWidth="1"/>
    <col min="14101" max="14101" width="9.109375" style="47"/>
    <col min="14102" max="14102" width="12.109375" style="47" customWidth="1"/>
    <col min="14103" max="14103" width="11" style="47" customWidth="1"/>
    <col min="14104" max="14339" width="9.109375" style="47"/>
    <col min="14340" max="14340" width="10.109375" style="47" customWidth="1"/>
    <col min="14341" max="14341" width="11.33203125" style="47" customWidth="1"/>
    <col min="14342" max="14342" width="14.33203125" style="47" customWidth="1"/>
    <col min="14343" max="14343" width="18" style="47" customWidth="1"/>
    <col min="14344" max="14344" width="12.109375" style="47" customWidth="1"/>
    <col min="14345" max="14345" width="12.33203125" style="47" customWidth="1"/>
    <col min="14346" max="14346" width="13.33203125" style="47" customWidth="1"/>
    <col min="14347" max="14347" width="15.33203125" style="47" customWidth="1"/>
    <col min="14348" max="14348" width="14.33203125" style="47" bestFit="1" customWidth="1"/>
    <col min="14349" max="14349" width="15" style="47" customWidth="1"/>
    <col min="14350" max="14351" width="9.109375" style="47"/>
    <col min="14352" max="14352" width="10.5546875" style="47" bestFit="1" customWidth="1"/>
    <col min="14353" max="14353" width="15" style="47" customWidth="1"/>
    <col min="14354" max="14354" width="9.5546875" style="47" bestFit="1" customWidth="1"/>
    <col min="14355" max="14355" width="9.109375" style="47"/>
    <col min="14356" max="14356" width="13.44140625" style="47" customWidth="1"/>
    <col min="14357" max="14357" width="9.109375" style="47"/>
    <col min="14358" max="14358" width="12.109375" style="47" customWidth="1"/>
    <col min="14359" max="14359" width="11" style="47" customWidth="1"/>
    <col min="14360" max="14595" width="9.109375" style="47"/>
    <col min="14596" max="14596" width="10.109375" style="47" customWidth="1"/>
    <col min="14597" max="14597" width="11.33203125" style="47" customWidth="1"/>
    <col min="14598" max="14598" width="14.33203125" style="47" customWidth="1"/>
    <col min="14599" max="14599" width="18" style="47" customWidth="1"/>
    <col min="14600" max="14600" width="12.109375" style="47" customWidth="1"/>
    <col min="14601" max="14601" width="12.33203125" style="47" customWidth="1"/>
    <col min="14602" max="14602" width="13.33203125" style="47" customWidth="1"/>
    <col min="14603" max="14603" width="15.33203125" style="47" customWidth="1"/>
    <col min="14604" max="14604" width="14.33203125" style="47" bestFit="1" customWidth="1"/>
    <col min="14605" max="14605" width="15" style="47" customWidth="1"/>
    <col min="14606" max="14607" width="9.109375" style="47"/>
    <col min="14608" max="14608" width="10.5546875" style="47" bestFit="1" customWidth="1"/>
    <col min="14609" max="14609" width="15" style="47" customWidth="1"/>
    <col min="14610" max="14610" width="9.5546875" style="47" bestFit="1" customWidth="1"/>
    <col min="14611" max="14611" width="9.109375" style="47"/>
    <col min="14612" max="14612" width="13.44140625" style="47" customWidth="1"/>
    <col min="14613" max="14613" width="9.109375" style="47"/>
    <col min="14614" max="14614" width="12.109375" style="47" customWidth="1"/>
    <col min="14615" max="14615" width="11" style="47" customWidth="1"/>
    <col min="14616" max="14851" width="9.109375" style="47"/>
    <col min="14852" max="14852" width="10.109375" style="47" customWidth="1"/>
    <col min="14853" max="14853" width="11.33203125" style="47" customWidth="1"/>
    <col min="14854" max="14854" width="14.33203125" style="47" customWidth="1"/>
    <col min="14855" max="14855" width="18" style="47" customWidth="1"/>
    <col min="14856" max="14856" width="12.109375" style="47" customWidth="1"/>
    <col min="14857" max="14857" width="12.33203125" style="47" customWidth="1"/>
    <col min="14858" max="14858" width="13.33203125" style="47" customWidth="1"/>
    <col min="14859" max="14859" width="15.33203125" style="47" customWidth="1"/>
    <col min="14860" max="14860" width="14.33203125" style="47" bestFit="1" customWidth="1"/>
    <col min="14861" max="14861" width="15" style="47" customWidth="1"/>
    <col min="14862" max="14863" width="9.109375" style="47"/>
    <col min="14864" max="14864" width="10.5546875" style="47" bestFit="1" customWidth="1"/>
    <col min="14865" max="14865" width="15" style="47" customWidth="1"/>
    <col min="14866" max="14866" width="9.5546875" style="47" bestFit="1" customWidth="1"/>
    <col min="14867" max="14867" width="9.109375" style="47"/>
    <col min="14868" max="14868" width="13.44140625" style="47" customWidth="1"/>
    <col min="14869" max="14869" width="9.109375" style="47"/>
    <col min="14870" max="14870" width="12.109375" style="47" customWidth="1"/>
    <col min="14871" max="14871" width="11" style="47" customWidth="1"/>
    <col min="14872" max="15107" width="9.109375" style="47"/>
    <col min="15108" max="15108" width="10.109375" style="47" customWidth="1"/>
    <col min="15109" max="15109" width="11.33203125" style="47" customWidth="1"/>
    <col min="15110" max="15110" width="14.33203125" style="47" customWidth="1"/>
    <col min="15111" max="15111" width="18" style="47" customWidth="1"/>
    <col min="15112" max="15112" width="12.109375" style="47" customWidth="1"/>
    <col min="15113" max="15113" width="12.33203125" style="47" customWidth="1"/>
    <col min="15114" max="15114" width="13.33203125" style="47" customWidth="1"/>
    <col min="15115" max="15115" width="15.33203125" style="47" customWidth="1"/>
    <col min="15116" max="15116" width="14.33203125" style="47" bestFit="1" customWidth="1"/>
    <col min="15117" max="15117" width="15" style="47" customWidth="1"/>
    <col min="15118" max="15119" width="9.109375" style="47"/>
    <col min="15120" max="15120" width="10.5546875" style="47" bestFit="1" customWidth="1"/>
    <col min="15121" max="15121" width="15" style="47" customWidth="1"/>
    <col min="15122" max="15122" width="9.5546875" style="47" bestFit="1" customWidth="1"/>
    <col min="15123" max="15123" width="9.109375" style="47"/>
    <col min="15124" max="15124" width="13.44140625" style="47" customWidth="1"/>
    <col min="15125" max="15125" width="9.109375" style="47"/>
    <col min="15126" max="15126" width="12.109375" style="47" customWidth="1"/>
    <col min="15127" max="15127" width="11" style="47" customWidth="1"/>
    <col min="15128" max="15363" width="9.109375" style="47"/>
    <col min="15364" max="15364" width="10.109375" style="47" customWidth="1"/>
    <col min="15365" max="15365" width="11.33203125" style="47" customWidth="1"/>
    <col min="15366" max="15366" width="14.33203125" style="47" customWidth="1"/>
    <col min="15367" max="15367" width="18" style="47" customWidth="1"/>
    <col min="15368" max="15368" width="12.109375" style="47" customWidth="1"/>
    <col min="15369" max="15369" width="12.33203125" style="47" customWidth="1"/>
    <col min="15370" max="15370" width="13.33203125" style="47" customWidth="1"/>
    <col min="15371" max="15371" width="15.33203125" style="47" customWidth="1"/>
    <col min="15372" max="15372" width="14.33203125" style="47" bestFit="1" customWidth="1"/>
    <col min="15373" max="15373" width="15" style="47" customWidth="1"/>
    <col min="15374" max="15375" width="9.109375" style="47"/>
    <col min="15376" max="15376" width="10.5546875" style="47" bestFit="1" customWidth="1"/>
    <col min="15377" max="15377" width="15" style="47" customWidth="1"/>
    <col min="15378" max="15378" width="9.5546875" style="47" bestFit="1" customWidth="1"/>
    <col min="15379" max="15379" width="9.109375" style="47"/>
    <col min="15380" max="15380" width="13.44140625" style="47" customWidth="1"/>
    <col min="15381" max="15381" width="9.109375" style="47"/>
    <col min="15382" max="15382" width="12.109375" style="47" customWidth="1"/>
    <col min="15383" max="15383" width="11" style="47" customWidth="1"/>
    <col min="15384" max="15619" width="9.109375" style="47"/>
    <col min="15620" max="15620" width="10.109375" style="47" customWidth="1"/>
    <col min="15621" max="15621" width="11.33203125" style="47" customWidth="1"/>
    <col min="15622" max="15622" width="14.33203125" style="47" customWidth="1"/>
    <col min="15623" max="15623" width="18" style="47" customWidth="1"/>
    <col min="15624" max="15624" width="12.109375" style="47" customWidth="1"/>
    <col min="15625" max="15625" width="12.33203125" style="47" customWidth="1"/>
    <col min="15626" max="15626" width="13.33203125" style="47" customWidth="1"/>
    <col min="15627" max="15627" width="15.33203125" style="47" customWidth="1"/>
    <col min="15628" max="15628" width="14.33203125" style="47" bestFit="1" customWidth="1"/>
    <col min="15629" max="15629" width="15" style="47" customWidth="1"/>
    <col min="15630" max="15631" width="9.109375" style="47"/>
    <col min="15632" max="15632" width="10.5546875" style="47" bestFit="1" customWidth="1"/>
    <col min="15633" max="15633" width="15" style="47" customWidth="1"/>
    <col min="15634" max="15634" width="9.5546875" style="47" bestFit="1" customWidth="1"/>
    <col min="15635" max="15635" width="9.109375" style="47"/>
    <col min="15636" max="15636" width="13.44140625" style="47" customWidth="1"/>
    <col min="15637" max="15637" width="9.109375" style="47"/>
    <col min="15638" max="15638" width="12.109375" style="47" customWidth="1"/>
    <col min="15639" max="15639" width="11" style="47" customWidth="1"/>
    <col min="15640" max="15875" width="9.109375" style="47"/>
    <col min="15876" max="15876" width="10.109375" style="47" customWidth="1"/>
    <col min="15877" max="15877" width="11.33203125" style="47" customWidth="1"/>
    <col min="15878" max="15878" width="14.33203125" style="47" customWidth="1"/>
    <col min="15879" max="15879" width="18" style="47" customWidth="1"/>
    <col min="15880" max="15880" width="12.109375" style="47" customWidth="1"/>
    <col min="15881" max="15881" width="12.33203125" style="47" customWidth="1"/>
    <col min="15882" max="15882" width="13.33203125" style="47" customWidth="1"/>
    <col min="15883" max="15883" width="15.33203125" style="47" customWidth="1"/>
    <col min="15884" max="15884" width="14.33203125" style="47" bestFit="1" customWidth="1"/>
    <col min="15885" max="15885" width="15" style="47" customWidth="1"/>
    <col min="15886" max="15887" width="9.109375" style="47"/>
    <col min="15888" max="15888" width="10.5546875" style="47" bestFit="1" customWidth="1"/>
    <col min="15889" max="15889" width="15" style="47" customWidth="1"/>
    <col min="15890" max="15890" width="9.5546875" style="47" bestFit="1" customWidth="1"/>
    <col min="15891" max="15891" width="9.109375" style="47"/>
    <col min="15892" max="15892" width="13.44140625" style="47" customWidth="1"/>
    <col min="15893" max="15893" width="9.109375" style="47"/>
    <col min="15894" max="15894" width="12.109375" style="47" customWidth="1"/>
    <col min="15895" max="15895" width="11" style="47" customWidth="1"/>
    <col min="15896" max="16131" width="9.109375" style="47"/>
    <col min="16132" max="16132" width="10.109375" style="47" customWidth="1"/>
    <col min="16133" max="16133" width="11.33203125" style="47" customWidth="1"/>
    <col min="16134" max="16134" width="14.33203125" style="47" customWidth="1"/>
    <col min="16135" max="16135" width="18" style="47" customWidth="1"/>
    <col min="16136" max="16136" width="12.109375" style="47" customWidth="1"/>
    <col min="16137" max="16137" width="12.33203125" style="47" customWidth="1"/>
    <col min="16138" max="16138" width="13.33203125" style="47" customWidth="1"/>
    <col min="16139" max="16139" width="15.33203125" style="47" customWidth="1"/>
    <col min="16140" max="16140" width="14.33203125" style="47" bestFit="1" customWidth="1"/>
    <col min="16141" max="16141" width="15" style="47" customWidth="1"/>
    <col min="16142" max="16143" width="9.109375" style="47"/>
    <col min="16144" max="16144" width="10.5546875" style="47" bestFit="1" customWidth="1"/>
    <col min="16145" max="16145" width="15" style="47" customWidth="1"/>
    <col min="16146" max="16146" width="9.5546875" style="47" bestFit="1" customWidth="1"/>
    <col min="16147" max="16147" width="9.109375" style="47"/>
    <col min="16148" max="16148" width="13.44140625" style="47" customWidth="1"/>
    <col min="16149" max="16149" width="9.109375" style="47"/>
    <col min="16150" max="16150" width="12.109375" style="47" customWidth="1"/>
    <col min="16151" max="16151" width="11" style="47" customWidth="1"/>
    <col min="16152" max="16384" width="9.109375" style="47"/>
  </cols>
  <sheetData>
    <row r="1" spans="1:40" ht="33.75" customHeight="1">
      <c r="A1" s="350" t="s">
        <v>427</v>
      </c>
      <c r="B1" s="351"/>
      <c r="C1" s="351"/>
      <c r="D1" s="351"/>
      <c r="E1" s="351"/>
      <c r="F1" s="351"/>
      <c r="G1" s="351"/>
      <c r="H1" s="351"/>
      <c r="I1" s="351"/>
      <c r="J1" s="351"/>
      <c r="K1" s="352"/>
      <c r="O1" s="47">
        <v>45</v>
      </c>
      <c r="P1" s="55" t="e">
        <f>O1*#REF!</f>
        <v>#REF!</v>
      </c>
    </row>
    <row r="2" spans="1:40" ht="43.2">
      <c r="A2" s="122" t="s">
        <v>426</v>
      </c>
      <c r="B2" s="122" t="s">
        <v>425</v>
      </c>
      <c r="C2" s="123" t="s">
        <v>424</v>
      </c>
      <c r="D2" s="123" t="s">
        <v>423</v>
      </c>
      <c r="E2" s="123" t="s">
        <v>422</v>
      </c>
      <c r="F2" s="123" t="s">
        <v>421</v>
      </c>
      <c r="G2" s="123" t="s">
        <v>420</v>
      </c>
      <c r="H2" s="123" t="s">
        <v>419</v>
      </c>
      <c r="I2" s="123" t="s">
        <v>418</v>
      </c>
      <c r="J2" s="123" t="s">
        <v>417</v>
      </c>
      <c r="K2" s="123" t="s">
        <v>416</v>
      </c>
      <c r="R2" s="53">
        <v>1</v>
      </c>
      <c r="S2" s="53">
        <v>2</v>
      </c>
      <c r="T2" s="53">
        <v>3</v>
      </c>
      <c r="U2" s="53">
        <v>4</v>
      </c>
      <c r="V2" s="53">
        <v>5</v>
      </c>
      <c r="W2" s="53">
        <v>6</v>
      </c>
      <c r="X2" s="53">
        <v>7</v>
      </c>
      <c r="Y2" s="53">
        <v>8</v>
      </c>
      <c r="Z2" s="53">
        <v>9</v>
      </c>
      <c r="AA2" s="53">
        <v>10</v>
      </c>
      <c r="AB2" s="53">
        <v>11</v>
      </c>
      <c r="AC2" s="53">
        <v>12</v>
      </c>
      <c r="AD2" s="53">
        <v>13</v>
      </c>
      <c r="AE2" s="53">
        <v>14</v>
      </c>
      <c r="AF2" s="53">
        <v>15</v>
      </c>
      <c r="AG2" s="53">
        <v>16</v>
      </c>
      <c r="AH2" s="53">
        <v>17</v>
      </c>
      <c r="AI2" s="53">
        <v>18</v>
      </c>
      <c r="AJ2" s="53">
        <v>19</v>
      </c>
      <c r="AK2" s="53">
        <v>20</v>
      </c>
      <c r="AL2" s="53">
        <v>21</v>
      </c>
      <c r="AM2" s="53">
        <v>22</v>
      </c>
      <c r="AN2" s="53">
        <v>23</v>
      </c>
    </row>
    <row r="3" spans="1:40" ht="28.8">
      <c r="A3" s="220" t="s">
        <v>415</v>
      </c>
      <c r="B3" s="221" t="s">
        <v>701</v>
      </c>
      <c r="C3" s="222">
        <f>RUAS!G17</f>
        <v>9798</v>
      </c>
      <c r="D3" s="223">
        <f>ROUND((1*0.1)/45,3)</f>
        <v>2E-3</v>
      </c>
      <c r="E3" s="224">
        <v>45</v>
      </c>
      <c r="F3" s="222">
        <v>1.5</v>
      </c>
      <c r="G3" s="224">
        <f>ROUND(F3*D3*E3,4)</f>
        <v>0.13500000000000001</v>
      </c>
      <c r="H3" s="223" t="s">
        <v>702</v>
      </c>
      <c r="I3" s="222">
        <v>174</v>
      </c>
      <c r="J3" s="225">
        <f>ROUND(C3*G3,2)</f>
        <v>1322.73</v>
      </c>
      <c r="K3" s="226">
        <f>ROUND(J3*I3,2)</f>
        <v>230155.02</v>
      </c>
      <c r="L3" s="51"/>
      <c r="M3" s="51"/>
      <c r="N3" s="51"/>
      <c r="O3" s="47">
        <v>149</v>
      </c>
      <c r="P3" s="54" t="e">
        <f>+'[75]Memoria de cálculo'!H112</f>
        <v>#REF!</v>
      </c>
      <c r="R3" s="227">
        <f>+$I3</f>
        <v>174</v>
      </c>
      <c r="S3" s="227" t="e">
        <f>+#REF!</f>
        <v>#REF!</v>
      </c>
      <c r="T3" s="227" t="e">
        <f>+#REF!</f>
        <v>#REF!</v>
      </c>
      <c r="U3" s="227" t="e">
        <f>+#REF!</f>
        <v>#REF!</v>
      </c>
      <c r="V3" s="227" t="e">
        <f>+#REF!</f>
        <v>#REF!</v>
      </c>
      <c r="W3" s="227" t="e">
        <f>+#REF!</f>
        <v>#REF!</v>
      </c>
      <c r="X3" s="227" t="e">
        <f>+#REF!</f>
        <v>#REF!</v>
      </c>
      <c r="Y3" s="227" t="e">
        <f>+#REF!</f>
        <v>#REF!</v>
      </c>
      <c r="Z3" s="227" t="e">
        <f>+#REF!</f>
        <v>#REF!</v>
      </c>
      <c r="AA3" s="227" t="e">
        <f>+#REF!</f>
        <v>#REF!</v>
      </c>
      <c r="AB3" s="227" t="e">
        <f>+#REF!</f>
        <v>#REF!</v>
      </c>
      <c r="AC3" s="227" t="e">
        <f>+#REF!</f>
        <v>#REF!</v>
      </c>
      <c r="AD3" s="227" t="e">
        <f>+#REF!</f>
        <v>#REF!</v>
      </c>
      <c r="AE3" s="227" t="e">
        <f>+#REF!</f>
        <v>#REF!</v>
      </c>
      <c r="AF3" s="227" t="e">
        <f>+#REF!</f>
        <v>#REF!</v>
      </c>
      <c r="AG3" s="227" t="e">
        <f>+#REF!</f>
        <v>#REF!</v>
      </c>
      <c r="AH3" s="227" t="e">
        <f>+#REF!</f>
        <v>#REF!</v>
      </c>
      <c r="AI3" s="227" t="e">
        <f>+#REF!</f>
        <v>#REF!</v>
      </c>
      <c r="AJ3" s="227" t="e">
        <f>+#REF!</f>
        <v>#REF!</v>
      </c>
      <c r="AK3" s="227" t="e">
        <f>+#REF!</f>
        <v>#REF!</v>
      </c>
      <c r="AL3" s="227" t="e">
        <f>+#REF!</f>
        <v>#REF!</v>
      </c>
      <c r="AM3" s="227" t="e">
        <f>+#REF!</f>
        <v>#REF!</v>
      </c>
      <c r="AN3" s="227" t="e">
        <f>+#REF!</f>
        <v>#REF!</v>
      </c>
    </row>
    <row r="4" spans="1:40" ht="18">
      <c r="A4" s="353" t="s">
        <v>414</v>
      </c>
      <c r="B4" s="354"/>
      <c r="C4" s="116">
        <f>SUM(C3:C3)</f>
        <v>9798</v>
      </c>
      <c r="D4" s="116"/>
      <c r="E4" s="116"/>
      <c r="F4" s="116"/>
      <c r="G4" s="116"/>
      <c r="H4" s="116"/>
      <c r="I4" s="116"/>
      <c r="J4" s="116">
        <f>SUM(J3:J3)</f>
        <v>1322.73</v>
      </c>
      <c r="K4" s="116">
        <f>SUM(K3:K3)</f>
        <v>230155.02</v>
      </c>
      <c r="L4" s="51"/>
      <c r="M4" s="51"/>
      <c r="N4" s="51"/>
    </row>
    <row r="5" spans="1:40">
      <c r="A5" s="361" t="s">
        <v>700</v>
      </c>
      <c r="B5" s="362"/>
      <c r="C5" s="362"/>
      <c r="D5" s="362"/>
      <c r="E5" s="362"/>
      <c r="F5" s="362"/>
      <c r="G5" s="362"/>
      <c r="H5" s="362"/>
      <c r="I5" s="362"/>
      <c r="J5" s="362"/>
      <c r="K5" s="363"/>
    </row>
    <row r="6" spans="1:40">
      <c r="A6" s="360" t="s">
        <v>413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53"/>
      <c r="N6" s="53"/>
    </row>
    <row r="7" spans="1:40" ht="18">
      <c r="B7" s="358" t="s">
        <v>410</v>
      </c>
      <c r="C7" s="355" t="s">
        <v>412</v>
      </c>
      <c r="D7" s="355"/>
      <c r="E7" s="52"/>
      <c r="F7" s="52"/>
      <c r="G7" s="52"/>
      <c r="H7" s="52"/>
      <c r="I7" s="52"/>
      <c r="J7" s="51"/>
    </row>
    <row r="8" spans="1:40" ht="18">
      <c r="B8" s="358"/>
      <c r="C8" s="364" t="s">
        <v>411</v>
      </c>
      <c r="D8" s="364"/>
      <c r="E8" s="52"/>
      <c r="F8" s="52"/>
      <c r="G8" s="52"/>
      <c r="H8" s="52"/>
      <c r="I8" s="52"/>
      <c r="J8" s="51"/>
    </row>
    <row r="9" spans="1:40">
      <c r="H9" s="55"/>
    </row>
    <row r="10" spans="1:40">
      <c r="B10" s="359" t="s">
        <v>410</v>
      </c>
      <c r="C10" s="346">
        <f>K4</f>
        <v>230155.02</v>
      </c>
      <c r="D10" s="346"/>
      <c r="E10" s="50"/>
      <c r="F10" s="50"/>
      <c r="G10" s="50"/>
      <c r="H10" s="50"/>
      <c r="I10" s="50"/>
      <c r="J10" s="56"/>
      <c r="K10" s="56"/>
    </row>
    <row r="11" spans="1:40">
      <c r="B11" s="359"/>
      <c r="C11" s="347">
        <f>J4</f>
        <v>1322.73</v>
      </c>
      <c r="D11" s="347"/>
      <c r="E11" s="50"/>
      <c r="F11" s="50"/>
      <c r="G11" s="50"/>
      <c r="H11" s="50"/>
      <c r="I11" s="50"/>
    </row>
    <row r="12" spans="1:40">
      <c r="C12" s="48"/>
      <c r="D12" s="48"/>
      <c r="E12" s="48"/>
      <c r="F12" s="48"/>
      <c r="G12" s="48"/>
      <c r="H12" s="48"/>
      <c r="I12" s="48"/>
    </row>
    <row r="13" spans="1:40">
      <c r="B13" s="356" t="s">
        <v>410</v>
      </c>
      <c r="C13" s="348">
        <f>ROUND(+C10/C11,2)</f>
        <v>174</v>
      </c>
      <c r="D13" s="49"/>
      <c r="E13" s="49"/>
      <c r="F13" s="49"/>
      <c r="G13" s="49"/>
      <c r="H13" s="49"/>
      <c r="I13" s="49"/>
    </row>
    <row r="14" spans="1:40">
      <c r="B14" s="357"/>
      <c r="C14" s="349"/>
      <c r="D14" s="49"/>
      <c r="E14" s="49"/>
      <c r="F14" s="49"/>
      <c r="G14" s="49"/>
      <c r="H14" s="49"/>
      <c r="I14" s="49"/>
    </row>
    <row r="15" spans="1:40">
      <c r="C15" s="48"/>
      <c r="D15" s="48"/>
      <c r="E15" s="48"/>
      <c r="F15" s="48"/>
      <c r="G15" s="48"/>
      <c r="H15" s="48"/>
    </row>
    <row r="16" spans="1:40" ht="43.2">
      <c r="A16" s="122" t="s">
        <v>426</v>
      </c>
      <c r="B16" s="122" t="s">
        <v>425</v>
      </c>
      <c r="C16" s="123" t="s">
        <v>424</v>
      </c>
      <c r="D16" s="123" t="s">
        <v>423</v>
      </c>
      <c r="E16" s="123" t="s">
        <v>422</v>
      </c>
      <c r="F16" s="123" t="s">
        <v>421</v>
      </c>
      <c r="G16" s="123" t="s">
        <v>420</v>
      </c>
      <c r="H16" s="123" t="s">
        <v>419</v>
      </c>
      <c r="I16" s="123" t="s">
        <v>418</v>
      </c>
      <c r="J16" s="123" t="s">
        <v>417</v>
      </c>
      <c r="K16" s="123" t="s">
        <v>416</v>
      </c>
      <c r="R16" s="53">
        <v>1</v>
      </c>
      <c r="S16" s="53">
        <v>2</v>
      </c>
      <c r="T16" s="53">
        <v>3</v>
      </c>
      <c r="U16" s="53">
        <v>4</v>
      </c>
      <c r="V16" s="53">
        <v>5</v>
      </c>
      <c r="W16" s="53">
        <v>6</v>
      </c>
      <c r="X16" s="53">
        <v>7</v>
      </c>
      <c r="Y16" s="53">
        <v>8</v>
      </c>
      <c r="Z16" s="53">
        <v>9</v>
      </c>
      <c r="AA16" s="53">
        <v>10</v>
      </c>
      <c r="AB16" s="53">
        <v>11</v>
      </c>
      <c r="AC16" s="53">
        <v>12</v>
      </c>
      <c r="AD16" s="53">
        <v>13</v>
      </c>
      <c r="AE16" s="53">
        <v>14</v>
      </c>
      <c r="AF16" s="53">
        <v>15</v>
      </c>
      <c r="AG16" s="53">
        <v>16</v>
      </c>
      <c r="AH16" s="53">
        <v>17</v>
      </c>
      <c r="AI16" s="53">
        <v>18</v>
      </c>
      <c r="AJ16" s="53">
        <v>19</v>
      </c>
      <c r="AK16" s="53">
        <v>20</v>
      </c>
      <c r="AL16" s="53">
        <v>21</v>
      </c>
      <c r="AM16" s="53">
        <v>22</v>
      </c>
      <c r="AN16" s="53">
        <v>23</v>
      </c>
    </row>
    <row r="17" spans="1:16" ht="28.8">
      <c r="A17" s="220">
        <v>2</v>
      </c>
      <c r="B17" s="221" t="s">
        <v>703</v>
      </c>
      <c r="C17" s="222">
        <f>C3</f>
        <v>9798</v>
      </c>
      <c r="D17" s="223">
        <f>ROUND((1*0.1)/45,3)</f>
        <v>2E-3</v>
      </c>
      <c r="E17" s="224">
        <v>45</v>
      </c>
      <c r="F17" s="222">
        <v>1.5</v>
      </c>
      <c r="G17" s="224">
        <f>ROUND(F17*D17*E17,4)</f>
        <v>0.13500000000000001</v>
      </c>
      <c r="H17" s="223" t="str">
        <f>H3</f>
        <v>CANTO DO BURITI</v>
      </c>
      <c r="I17" s="222">
        <v>3.3</v>
      </c>
      <c r="J17" s="225">
        <f>ROUND(C17*G17,2)</f>
        <v>1322.73</v>
      </c>
      <c r="K17" s="226">
        <f>ROUND(J17*I17,2)</f>
        <v>4365.01</v>
      </c>
      <c r="L17" s="51"/>
    </row>
    <row r="18" spans="1:16" ht="18">
      <c r="A18" s="353" t="s">
        <v>414</v>
      </c>
      <c r="B18" s="354"/>
      <c r="C18" s="116">
        <f>SUM(C17:C17)</f>
        <v>9798</v>
      </c>
      <c r="D18" s="116"/>
      <c r="E18" s="116"/>
      <c r="F18" s="116"/>
      <c r="G18" s="116"/>
      <c r="H18" s="116"/>
      <c r="I18" s="116"/>
      <c r="J18" s="116">
        <f>SUM(J17:J17)</f>
        <v>1322.73</v>
      </c>
      <c r="K18" s="116">
        <f>SUM(K17:K17)</f>
        <v>4365.01</v>
      </c>
      <c r="L18" s="51"/>
    </row>
    <row r="19" spans="1:16">
      <c r="A19" s="365" t="s">
        <v>704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7"/>
    </row>
    <row r="20" spans="1:16">
      <c r="A20" s="360" t="s">
        <v>413</v>
      </c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</row>
    <row r="21" spans="1:16" ht="18">
      <c r="B21" s="358" t="s">
        <v>410</v>
      </c>
      <c r="C21" s="355" t="s">
        <v>412</v>
      </c>
      <c r="D21" s="355"/>
      <c r="E21" s="52"/>
      <c r="F21" s="52"/>
      <c r="G21" s="52"/>
      <c r="H21" s="52"/>
      <c r="I21" s="52"/>
      <c r="J21" s="51"/>
    </row>
    <row r="22" spans="1:16" ht="18">
      <c r="B22" s="358"/>
      <c r="C22" s="364" t="s">
        <v>411</v>
      </c>
      <c r="D22" s="364"/>
      <c r="E22" s="52"/>
      <c r="F22" s="52"/>
      <c r="G22" s="52"/>
      <c r="H22" s="52"/>
      <c r="I22" s="52"/>
      <c r="J22" s="51"/>
    </row>
    <row r="24" spans="1:16">
      <c r="B24" s="359" t="s">
        <v>410</v>
      </c>
      <c r="C24" s="346">
        <f>K18</f>
        <v>4365.01</v>
      </c>
      <c r="D24" s="346"/>
      <c r="E24" s="50"/>
      <c r="F24" s="50"/>
      <c r="G24" s="50"/>
      <c r="H24" s="50"/>
      <c r="I24" s="50"/>
    </row>
    <row r="25" spans="1:16">
      <c r="B25" s="359"/>
      <c r="C25" s="347">
        <f>J18</f>
        <v>1322.73</v>
      </c>
      <c r="D25" s="347"/>
      <c r="E25" s="50"/>
      <c r="F25" s="50"/>
      <c r="G25" s="50"/>
      <c r="H25" s="50"/>
      <c r="I25" s="50"/>
    </row>
    <row r="26" spans="1:16">
      <c r="C26" s="48"/>
      <c r="D26" s="48"/>
      <c r="E26" s="48"/>
      <c r="F26" s="48"/>
      <c r="G26" s="48"/>
      <c r="H26" s="48"/>
      <c r="I26" s="48"/>
    </row>
    <row r="27" spans="1:16">
      <c r="B27" s="356" t="s">
        <v>410</v>
      </c>
      <c r="C27" s="348">
        <f>ROUND(+C24/C25,2)</f>
        <v>3.3</v>
      </c>
      <c r="D27" s="49"/>
      <c r="E27" s="49"/>
      <c r="F27" s="49"/>
      <c r="G27" s="49"/>
      <c r="H27" s="49"/>
      <c r="I27" s="49"/>
      <c r="O27" s="47" t="s">
        <v>398</v>
      </c>
    </row>
    <row r="28" spans="1:16">
      <c r="B28" s="357"/>
      <c r="C28" s="349"/>
      <c r="D28" s="49"/>
      <c r="E28" s="49"/>
      <c r="F28" s="49"/>
      <c r="G28" s="49"/>
      <c r="H28" s="49"/>
      <c r="I28" s="49"/>
      <c r="O28" s="47">
        <v>12.58</v>
      </c>
    </row>
    <row r="29" spans="1:16">
      <c r="F29" s="47" t="s">
        <v>409</v>
      </c>
      <c r="I29" s="47">
        <v>45</v>
      </c>
    </row>
    <row r="30" spans="1:16">
      <c r="K30" s="47" t="s">
        <v>399</v>
      </c>
    </row>
    <row r="31" spans="1:16">
      <c r="F31" s="47" t="s">
        <v>408</v>
      </c>
      <c r="I31" s="47">
        <v>4.1999999999999997E-3</v>
      </c>
      <c r="J31" s="47" t="s">
        <v>407</v>
      </c>
      <c r="K31" s="47">
        <v>114478</v>
      </c>
      <c r="P31" s="47" t="s">
        <v>397</v>
      </c>
    </row>
    <row r="33" spans="6:16">
      <c r="F33" s="47" t="s">
        <v>406</v>
      </c>
      <c r="I33" s="47">
        <v>0.1764</v>
      </c>
      <c r="J33" s="47" t="s">
        <v>405</v>
      </c>
      <c r="K33" s="47" t="s">
        <v>404</v>
      </c>
    </row>
    <row r="35" spans="6:16">
      <c r="F35" s="47" t="s">
        <v>403</v>
      </c>
      <c r="I35" s="47">
        <v>71.3</v>
      </c>
      <c r="J35" s="47" t="s">
        <v>400</v>
      </c>
    </row>
    <row r="36" spans="6:16">
      <c r="K36" s="47" t="s">
        <v>402</v>
      </c>
      <c r="O36" s="47" t="s">
        <v>398</v>
      </c>
    </row>
    <row r="37" spans="6:16">
      <c r="F37" s="47" t="s">
        <v>401</v>
      </c>
      <c r="I37" s="47">
        <v>0</v>
      </c>
      <c r="J37" s="47" t="s">
        <v>400</v>
      </c>
      <c r="K37" s="47">
        <v>600</v>
      </c>
      <c r="O37" s="47">
        <v>0</v>
      </c>
    </row>
    <row r="39" spans="6:16">
      <c r="K39" s="47" t="s">
        <v>399</v>
      </c>
    </row>
    <row r="40" spans="6:16">
      <c r="F40" s="47" t="s">
        <v>398</v>
      </c>
      <c r="I40" s="47">
        <v>12.58</v>
      </c>
      <c r="J40" s="47" t="s">
        <v>395</v>
      </c>
      <c r="K40" s="47">
        <v>0</v>
      </c>
      <c r="P40" s="47" t="s">
        <v>397</v>
      </c>
    </row>
    <row r="42" spans="6:16">
      <c r="F42" s="47" t="s">
        <v>396</v>
      </c>
      <c r="I42" s="47">
        <v>0</v>
      </c>
      <c r="J42" s="47" t="s">
        <v>395</v>
      </c>
    </row>
  </sheetData>
  <mergeCells count="23">
    <mergeCell ref="B24:B25"/>
    <mergeCell ref="C24:D24"/>
    <mergeCell ref="C25:D25"/>
    <mergeCell ref="B27:B28"/>
    <mergeCell ref="C27:C28"/>
    <mergeCell ref="A18:B18"/>
    <mergeCell ref="A19:K19"/>
    <mergeCell ref="A20:L20"/>
    <mergeCell ref="B21:B22"/>
    <mergeCell ref="C21:D21"/>
    <mergeCell ref="C22:D22"/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69" fitToHeight="0" orientation="landscape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C900-0768-4807-87BF-E78D1FBAFDC0}">
  <sheetPr>
    <pageSetUpPr fitToPage="1"/>
  </sheetPr>
  <dimension ref="A1:F43"/>
  <sheetViews>
    <sheetView showGridLines="0" workbookViewId="0">
      <selection activeCell="A41" activeCellId="3" sqref="A18:F18 A30:F30 A37:F37 A41:F42"/>
    </sheetView>
  </sheetViews>
  <sheetFormatPr defaultRowHeight="15" customHeight="1"/>
  <cols>
    <col min="1" max="1" width="12" bestFit="1" customWidth="1"/>
    <col min="2" max="2" width="88.88671875" customWidth="1"/>
    <col min="3" max="6" width="16.6640625" bestFit="1" customWidth="1"/>
  </cols>
  <sheetData>
    <row r="1" spans="1:6" ht="15" customHeight="1">
      <c r="A1" s="373" t="s">
        <v>545</v>
      </c>
      <c r="B1" s="373"/>
      <c r="C1" s="373"/>
      <c r="D1" s="373"/>
      <c r="E1" s="373"/>
      <c r="F1" s="373"/>
    </row>
    <row r="2" spans="1:6" ht="15" customHeight="1">
      <c r="A2" s="373" t="s">
        <v>393</v>
      </c>
      <c r="B2" s="373"/>
      <c r="C2" s="373"/>
      <c r="D2" s="373"/>
      <c r="E2" s="373"/>
      <c r="F2" s="373"/>
    </row>
    <row r="3" spans="1:6" ht="15" customHeight="1">
      <c r="A3" s="373" t="s">
        <v>544</v>
      </c>
      <c r="B3" s="373"/>
      <c r="C3" s="373"/>
      <c r="D3" s="373"/>
      <c r="E3" s="373"/>
      <c r="F3" s="373"/>
    </row>
    <row r="4" spans="1:6" ht="14.4">
      <c r="A4" s="140" t="s">
        <v>543</v>
      </c>
      <c r="B4" s="230" t="s">
        <v>707</v>
      </c>
      <c r="C4" s="140" t="s">
        <v>542</v>
      </c>
      <c r="D4" s="173">
        <f>C42</f>
        <v>0.90659999999999996</v>
      </c>
      <c r="E4" s="140" t="s">
        <v>541</v>
      </c>
      <c r="F4" s="139">
        <f>BDI!F23</f>
        <v>26.89</v>
      </c>
    </row>
    <row r="5" spans="1:6" ht="15" customHeight="1">
      <c r="A5" s="371" t="s">
        <v>540</v>
      </c>
      <c r="B5" s="371" t="s">
        <v>539</v>
      </c>
      <c r="C5" s="368" t="s">
        <v>538</v>
      </c>
      <c r="D5" s="370"/>
      <c r="E5" s="368" t="s">
        <v>537</v>
      </c>
      <c r="F5" s="370"/>
    </row>
    <row r="6" spans="1:6" ht="15" customHeight="1">
      <c r="A6" s="372"/>
      <c r="B6" s="372"/>
      <c r="C6" s="234" t="s">
        <v>536</v>
      </c>
      <c r="D6" s="234" t="s">
        <v>535</v>
      </c>
      <c r="E6" s="234" t="s">
        <v>536</v>
      </c>
      <c r="F6" s="234" t="s">
        <v>535</v>
      </c>
    </row>
    <row r="7" spans="1:6" ht="15" customHeight="1">
      <c r="A7" s="368" t="s">
        <v>534</v>
      </c>
      <c r="B7" s="369"/>
      <c r="C7" s="369"/>
      <c r="D7" s="369"/>
      <c r="E7" s="369"/>
      <c r="F7" s="370"/>
    </row>
    <row r="8" spans="1:6" ht="15" customHeight="1">
      <c r="A8" s="231" t="s">
        <v>533</v>
      </c>
      <c r="B8" s="231" t="s">
        <v>532</v>
      </c>
      <c r="C8" s="232">
        <v>0.05</v>
      </c>
      <c r="D8" s="232">
        <v>0.05</v>
      </c>
      <c r="E8" s="232">
        <v>0.2</v>
      </c>
      <c r="F8" s="232">
        <v>0.2</v>
      </c>
    </row>
    <row r="9" spans="1:6" ht="15" customHeight="1">
      <c r="A9" s="231" t="s">
        <v>531</v>
      </c>
      <c r="B9" s="231" t="s">
        <v>530</v>
      </c>
      <c r="C9" s="232">
        <v>1.4999999999999999E-2</v>
      </c>
      <c r="D9" s="232">
        <v>1.4999999999999999E-2</v>
      </c>
      <c r="E9" s="232">
        <v>1.4999999999999999E-2</v>
      </c>
      <c r="F9" s="232">
        <v>1.4999999999999999E-2</v>
      </c>
    </row>
    <row r="10" spans="1:6" ht="15" customHeight="1">
      <c r="A10" s="231" t="s">
        <v>529</v>
      </c>
      <c r="B10" s="231" t="s">
        <v>528</v>
      </c>
      <c r="C10" s="232">
        <v>0.01</v>
      </c>
      <c r="D10" s="232">
        <v>0.01</v>
      </c>
      <c r="E10" s="232">
        <v>0.01</v>
      </c>
      <c r="F10" s="232">
        <v>0.01</v>
      </c>
    </row>
    <row r="11" spans="1:6" ht="15" customHeight="1">
      <c r="A11" s="231" t="s">
        <v>527</v>
      </c>
      <c r="B11" s="231" t="s">
        <v>526</v>
      </c>
      <c r="C11" s="232">
        <v>2E-3</v>
      </c>
      <c r="D11" s="232">
        <v>2E-3</v>
      </c>
      <c r="E11" s="232">
        <v>2E-3</v>
      </c>
      <c r="F11" s="232">
        <v>2E-3</v>
      </c>
    </row>
    <row r="12" spans="1:6" ht="15" customHeight="1">
      <c r="A12" s="231" t="s">
        <v>525</v>
      </c>
      <c r="B12" s="231" t="s">
        <v>524</v>
      </c>
      <c r="C12" s="232">
        <v>6.0000000000000001E-3</v>
      </c>
      <c r="D12" s="232">
        <v>6.0000000000000001E-3</v>
      </c>
      <c r="E12" s="232">
        <v>6.0000000000000001E-3</v>
      </c>
      <c r="F12" s="232">
        <v>6.0000000000000001E-3</v>
      </c>
    </row>
    <row r="13" spans="1:6" ht="15" customHeight="1">
      <c r="A13" s="231" t="s">
        <v>523</v>
      </c>
      <c r="B13" s="231" t="s">
        <v>522</v>
      </c>
      <c r="C13" s="232">
        <v>2.5000000000000001E-2</v>
      </c>
      <c r="D13" s="232">
        <v>2.5000000000000001E-2</v>
      </c>
      <c r="E13" s="232">
        <v>2.5000000000000001E-2</v>
      </c>
      <c r="F13" s="232">
        <v>2.5000000000000001E-2</v>
      </c>
    </row>
    <row r="14" spans="1:6" ht="15" customHeight="1">
      <c r="A14" s="231" t="s">
        <v>521</v>
      </c>
      <c r="B14" s="231" t="s">
        <v>520</v>
      </c>
      <c r="C14" s="232">
        <v>0.03</v>
      </c>
      <c r="D14" s="232">
        <v>0.03</v>
      </c>
      <c r="E14" s="232">
        <v>0.03</v>
      </c>
      <c r="F14" s="232">
        <v>0.03</v>
      </c>
    </row>
    <row r="15" spans="1:6" ht="15" customHeight="1">
      <c r="A15" s="231" t="s">
        <v>519</v>
      </c>
      <c r="B15" s="231" t="s">
        <v>518</v>
      </c>
      <c r="C15" s="232">
        <v>0.08</v>
      </c>
      <c r="D15" s="232">
        <v>0.08</v>
      </c>
      <c r="E15" s="232">
        <v>0.08</v>
      </c>
      <c r="F15" s="232">
        <v>0.08</v>
      </c>
    </row>
    <row r="16" spans="1:6" ht="15" customHeight="1">
      <c r="A16" s="231" t="s">
        <v>517</v>
      </c>
      <c r="B16" s="231" t="s">
        <v>516</v>
      </c>
      <c r="C16" s="232">
        <v>0</v>
      </c>
      <c r="D16" s="232">
        <v>0</v>
      </c>
      <c r="E16" s="232">
        <v>0</v>
      </c>
      <c r="F16" s="232">
        <v>0</v>
      </c>
    </row>
    <row r="17" spans="1:6" ht="15" customHeight="1">
      <c r="A17" s="231" t="s">
        <v>515</v>
      </c>
      <c r="B17" s="231" t="s">
        <v>414</v>
      </c>
      <c r="C17" s="232">
        <f>SUM(C8:C16)</f>
        <v>0.21800000000000003</v>
      </c>
      <c r="D17" s="232">
        <f>SUM(D8:D16)</f>
        <v>0.21800000000000003</v>
      </c>
      <c r="E17" s="232">
        <f>SUM(E8:E16)</f>
        <v>0.36800000000000005</v>
      </c>
      <c r="F17" s="232">
        <f>SUM(F8:F16)</f>
        <v>0.36800000000000005</v>
      </c>
    </row>
    <row r="18" spans="1:6" ht="15" customHeight="1">
      <c r="A18" s="368" t="s">
        <v>514</v>
      </c>
      <c r="B18" s="369"/>
      <c r="C18" s="369"/>
      <c r="D18" s="369"/>
      <c r="E18" s="369"/>
      <c r="F18" s="370"/>
    </row>
    <row r="19" spans="1:6" ht="15" customHeight="1">
      <c r="A19" s="231" t="s">
        <v>513</v>
      </c>
      <c r="B19" s="231" t="s">
        <v>512</v>
      </c>
      <c r="C19" s="232">
        <v>0.1782</v>
      </c>
      <c r="D19" s="231" t="s">
        <v>499</v>
      </c>
      <c r="E19" s="232">
        <v>0.1782</v>
      </c>
      <c r="F19" s="231" t="s">
        <v>499</v>
      </c>
    </row>
    <row r="20" spans="1:6" ht="15" customHeight="1">
      <c r="A20" s="231" t="s">
        <v>511</v>
      </c>
      <c r="B20" s="231" t="s">
        <v>510</v>
      </c>
      <c r="C20" s="232">
        <v>3.95E-2</v>
      </c>
      <c r="D20" s="231" t="s">
        <v>499</v>
      </c>
      <c r="E20" s="232">
        <v>3.95E-2</v>
      </c>
      <c r="F20" s="231" t="s">
        <v>499</v>
      </c>
    </row>
    <row r="21" spans="1:6" ht="15" customHeight="1">
      <c r="A21" s="231" t="s">
        <v>509</v>
      </c>
      <c r="B21" s="231" t="s">
        <v>508</v>
      </c>
      <c r="C21" s="232">
        <v>8.6E-3</v>
      </c>
      <c r="D21" s="232">
        <v>6.4999999999999997E-3</v>
      </c>
      <c r="E21" s="232">
        <v>8.6E-3</v>
      </c>
      <c r="F21" s="232">
        <v>6.4999999999999997E-3</v>
      </c>
    </row>
    <row r="22" spans="1:6" ht="15" customHeight="1">
      <c r="A22" s="231" t="s">
        <v>507</v>
      </c>
      <c r="B22" s="231" t="s">
        <v>506</v>
      </c>
      <c r="C22" s="232">
        <v>0.1096</v>
      </c>
      <c r="D22" s="232">
        <v>8.3299999999999999E-2</v>
      </c>
      <c r="E22" s="232">
        <v>0.1096</v>
      </c>
      <c r="F22" s="232">
        <v>8.3299999999999999E-2</v>
      </c>
    </row>
    <row r="23" spans="1:6" ht="15" customHeight="1">
      <c r="A23" s="231" t="s">
        <v>505</v>
      </c>
      <c r="B23" s="231" t="s">
        <v>504</v>
      </c>
      <c r="C23" s="232">
        <v>6.9999999999999999E-4</v>
      </c>
      <c r="D23" s="232">
        <v>5.0000000000000001E-4</v>
      </c>
      <c r="E23" s="232">
        <v>6.9999999999999999E-4</v>
      </c>
      <c r="F23" s="232">
        <v>5.0000000000000001E-4</v>
      </c>
    </row>
    <row r="24" spans="1:6" ht="15" customHeight="1">
      <c r="A24" s="231" t="s">
        <v>503</v>
      </c>
      <c r="B24" s="231" t="s">
        <v>502</v>
      </c>
      <c r="C24" s="232">
        <v>7.3000000000000001E-3</v>
      </c>
      <c r="D24" s="232">
        <v>5.5999999999999999E-3</v>
      </c>
      <c r="E24" s="232">
        <v>7.3000000000000001E-3</v>
      </c>
      <c r="F24" s="232">
        <v>5.5999999999999999E-3</v>
      </c>
    </row>
    <row r="25" spans="1:6" ht="15" customHeight="1">
      <c r="A25" s="231" t="s">
        <v>501</v>
      </c>
      <c r="B25" s="231" t="s">
        <v>500</v>
      </c>
      <c r="C25" s="232">
        <v>1.17E-2</v>
      </c>
      <c r="D25" s="231" t="s">
        <v>499</v>
      </c>
      <c r="E25" s="232">
        <v>1.17E-2</v>
      </c>
      <c r="F25" s="231" t="s">
        <v>499</v>
      </c>
    </row>
    <row r="26" spans="1:6" ht="15" customHeight="1">
      <c r="A26" s="231" t="s">
        <v>498</v>
      </c>
      <c r="B26" s="231" t="s">
        <v>497</v>
      </c>
      <c r="C26" s="232">
        <v>1E-3</v>
      </c>
      <c r="D26" s="232">
        <v>6.9999999999999999E-4</v>
      </c>
      <c r="E26" s="232">
        <v>1E-3</v>
      </c>
      <c r="F26" s="232">
        <v>6.9999999999999999E-4</v>
      </c>
    </row>
    <row r="27" spans="1:6" ht="15" customHeight="1">
      <c r="A27" s="231" t="s">
        <v>496</v>
      </c>
      <c r="B27" s="231" t="s">
        <v>495</v>
      </c>
      <c r="C27" s="232">
        <v>0.1171</v>
      </c>
      <c r="D27" s="232">
        <v>8.8999999999999996E-2</v>
      </c>
      <c r="E27" s="232">
        <v>0.1171</v>
      </c>
      <c r="F27" s="232">
        <v>8.8999999999999996E-2</v>
      </c>
    </row>
    <row r="28" spans="1:6" ht="15" customHeight="1">
      <c r="A28" s="231" t="s">
        <v>494</v>
      </c>
      <c r="B28" s="231" t="s">
        <v>493</v>
      </c>
      <c r="C28" s="232">
        <v>2.9999999999999997E-4</v>
      </c>
      <c r="D28" s="232">
        <v>2.9999999999999997E-4</v>
      </c>
      <c r="E28" s="232">
        <v>2.9999999999999997E-4</v>
      </c>
      <c r="F28" s="232">
        <v>2.9999999999999997E-4</v>
      </c>
    </row>
    <row r="29" spans="1:6" ht="15" customHeight="1">
      <c r="A29" s="231" t="s">
        <v>492</v>
      </c>
      <c r="B29" s="231" t="s">
        <v>414</v>
      </c>
      <c r="C29" s="232">
        <f>SUM(C19:C28)</f>
        <v>0.47399999999999992</v>
      </c>
      <c r="D29" s="232">
        <f>SUM(D19:D28)</f>
        <v>0.18589999999999998</v>
      </c>
      <c r="E29" s="232">
        <f>SUM(E19:E28)</f>
        <v>0.47399999999999992</v>
      </c>
      <c r="F29" s="232">
        <f>SUM(F19:F28)</f>
        <v>0.18589999999999998</v>
      </c>
    </row>
    <row r="30" spans="1:6" ht="15" customHeight="1">
      <c r="A30" s="368" t="s">
        <v>491</v>
      </c>
      <c r="B30" s="369"/>
      <c r="C30" s="369"/>
      <c r="D30" s="369"/>
      <c r="E30" s="369"/>
      <c r="F30" s="370"/>
    </row>
    <row r="31" spans="1:6" ht="15" customHeight="1">
      <c r="A31" s="231" t="s">
        <v>490</v>
      </c>
      <c r="B31" s="231" t="s">
        <v>489</v>
      </c>
      <c r="C31" s="232">
        <v>5.2999999999999999E-2</v>
      </c>
      <c r="D31" s="232">
        <v>4.0300000000000002E-2</v>
      </c>
      <c r="E31" s="232">
        <v>5.2999999999999999E-2</v>
      </c>
      <c r="F31" s="232">
        <v>4.0300000000000002E-2</v>
      </c>
    </row>
    <row r="32" spans="1:6" ht="15" customHeight="1">
      <c r="A32" s="231" t="s">
        <v>488</v>
      </c>
      <c r="B32" s="231" t="s">
        <v>487</v>
      </c>
      <c r="C32" s="232">
        <v>1.1999999999999999E-3</v>
      </c>
      <c r="D32" s="232">
        <v>8.9999999999999998E-4</v>
      </c>
      <c r="E32" s="232">
        <v>1.1999999999999999E-3</v>
      </c>
      <c r="F32" s="232">
        <v>8.9999999999999998E-4</v>
      </c>
    </row>
    <row r="33" spans="1:6" ht="15" customHeight="1">
      <c r="A33" s="231" t="s">
        <v>486</v>
      </c>
      <c r="B33" s="231" t="s">
        <v>485</v>
      </c>
      <c r="C33" s="232">
        <v>2.46E-2</v>
      </c>
      <c r="D33" s="232">
        <v>1.8700000000000001E-2</v>
      </c>
      <c r="E33" s="232">
        <v>2.46E-2</v>
      </c>
      <c r="F33" s="232">
        <v>1.8700000000000001E-2</v>
      </c>
    </row>
    <row r="34" spans="1:6" ht="15" customHeight="1">
      <c r="A34" s="231" t="s">
        <v>484</v>
      </c>
      <c r="B34" s="231" t="s">
        <v>483</v>
      </c>
      <c r="C34" s="232">
        <v>2.8899999999999999E-2</v>
      </c>
      <c r="D34" s="232">
        <v>2.1999999999999999E-2</v>
      </c>
      <c r="E34" s="232">
        <v>2.8899999999999999E-2</v>
      </c>
      <c r="F34" s="232">
        <v>2.1999999999999999E-2</v>
      </c>
    </row>
    <row r="35" spans="1:6" ht="15" customHeight="1">
      <c r="A35" s="231" t="s">
        <v>482</v>
      </c>
      <c r="B35" s="231" t="s">
        <v>481</v>
      </c>
      <c r="C35" s="232">
        <v>4.4999999999999997E-3</v>
      </c>
      <c r="D35" s="232">
        <v>3.3999999999999998E-3</v>
      </c>
      <c r="E35" s="232">
        <v>4.4999999999999997E-3</v>
      </c>
      <c r="F35" s="232">
        <v>3.3999999999999998E-3</v>
      </c>
    </row>
    <row r="36" spans="1:6" ht="15" customHeight="1">
      <c r="A36" s="231" t="s">
        <v>480</v>
      </c>
      <c r="B36" s="231" t="s">
        <v>414</v>
      </c>
      <c r="C36" s="232">
        <f>SUM(C31:C35)</f>
        <v>0.11219999999999999</v>
      </c>
      <c r="D36" s="232">
        <f>SUM(D31:D35)</f>
        <v>8.5300000000000001E-2</v>
      </c>
      <c r="E36" s="232">
        <f>SUM(E31:E35)</f>
        <v>0.11219999999999999</v>
      </c>
      <c r="F36" s="232">
        <f>SUM(F31:F35)</f>
        <v>8.5300000000000001E-2</v>
      </c>
    </row>
    <row r="37" spans="1:6" ht="15" customHeight="1">
      <c r="A37" s="368" t="s">
        <v>479</v>
      </c>
      <c r="B37" s="369"/>
      <c r="C37" s="369"/>
      <c r="D37" s="369"/>
      <c r="E37" s="369"/>
      <c r="F37" s="370"/>
    </row>
    <row r="38" spans="1:6" ht="15" customHeight="1">
      <c r="A38" s="231" t="s">
        <v>478</v>
      </c>
      <c r="B38" t="s">
        <v>477</v>
      </c>
      <c r="C38" s="232">
        <v>9.7900000000000001E-2</v>
      </c>
      <c r="D38" s="232">
        <v>3.6400000000000002E-2</v>
      </c>
      <c r="E38" s="232">
        <v>0.1744</v>
      </c>
      <c r="F38" s="232">
        <v>6.8400000000000002E-2</v>
      </c>
    </row>
    <row r="39" spans="1:6" ht="42" customHeight="1">
      <c r="A39" s="231" t="s">
        <v>476</v>
      </c>
      <c r="B39" s="233" t="s">
        <v>475</v>
      </c>
      <c r="C39" s="232">
        <v>4.4999999999999997E-3</v>
      </c>
      <c r="D39" s="232">
        <v>3.3999999999999998E-3</v>
      </c>
      <c r="E39" s="232">
        <v>4.7000000000000002E-3</v>
      </c>
      <c r="F39" s="232">
        <v>3.5999999999999999E-3</v>
      </c>
    </row>
    <row r="40" spans="1:6" ht="15" customHeight="1">
      <c r="A40" s="231" t="s">
        <v>474</v>
      </c>
      <c r="B40" s="231" t="s">
        <v>414</v>
      </c>
      <c r="C40" s="232">
        <f>SUM(C38:C39)</f>
        <v>0.1024</v>
      </c>
      <c r="D40" s="232">
        <f>SUM(D38:D39)</f>
        <v>3.9800000000000002E-2</v>
      </c>
      <c r="E40" s="232">
        <f>SUM(E38:E39)</f>
        <v>0.17910000000000001</v>
      </c>
      <c r="F40" s="232">
        <f>SUM(F38:F39)</f>
        <v>7.2000000000000008E-2</v>
      </c>
    </row>
    <row r="41" spans="1:6" ht="15" customHeight="1">
      <c r="A41" s="368" t="s">
        <v>473</v>
      </c>
      <c r="B41" s="369"/>
      <c r="C41" s="369"/>
      <c r="D41" s="369"/>
      <c r="E41" s="369"/>
      <c r="F41" s="370"/>
    </row>
    <row r="42" spans="1:6" ht="15" customHeight="1">
      <c r="A42" s="368" t="s">
        <v>414</v>
      </c>
      <c r="B42" s="370"/>
      <c r="C42" s="235">
        <f>SUM(C17,C29,C36,C40)</f>
        <v>0.90659999999999996</v>
      </c>
      <c r="D42" s="235">
        <f>SUM(D17,D29,D36,D40)</f>
        <v>0.52900000000000003</v>
      </c>
      <c r="E42" s="235">
        <f>SUM(E17,E29,E36,E40)</f>
        <v>1.1333</v>
      </c>
      <c r="F42" s="235">
        <f>SUM(F17,F29,F36,F40)</f>
        <v>0.71120000000000005</v>
      </c>
    </row>
    <row r="43" spans="1:6" ht="15" customHeight="1">
      <c r="A43" s="138" t="s">
        <v>472</v>
      </c>
    </row>
  </sheetData>
  <mergeCells count="13">
    <mergeCell ref="A1:F1"/>
    <mergeCell ref="A2:F2"/>
    <mergeCell ref="A3:F3"/>
    <mergeCell ref="A7:F7"/>
    <mergeCell ref="A18:F18"/>
    <mergeCell ref="A30:F30"/>
    <mergeCell ref="A37:F37"/>
    <mergeCell ref="A41:F41"/>
    <mergeCell ref="A42:B42"/>
    <mergeCell ref="A5:A6"/>
    <mergeCell ref="B5:B6"/>
    <mergeCell ref="C5:D5"/>
    <mergeCell ref="E5:F5"/>
  </mergeCells>
  <pageMargins left="0.78740157480314965" right="0.39370078740157483" top="1.1811023622047245" bottom="0.78740157480314965" header="0.31496062992125984" footer="0.31496062992125984"/>
  <pageSetup paperSize="9" scale="53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RESUMO</vt:lpstr>
      <vt:lpstr>RUAS</vt:lpstr>
      <vt:lpstr>MC</vt:lpstr>
      <vt:lpstr>Orçamento Sintético</vt:lpstr>
      <vt:lpstr>CPUs</vt:lpstr>
      <vt:lpstr>CRONOG. FIS-FINAN</vt:lpstr>
      <vt:lpstr>BDI</vt:lpstr>
      <vt:lpstr>DMT PEDRA</vt:lpstr>
      <vt:lpstr>LSINAPI </vt:lpstr>
      <vt:lpstr>RELEV</vt:lpstr>
      <vt:lpstr>BDI!Area_de_impressao</vt:lpstr>
      <vt:lpstr>'CRONOG. FIS-FINAN'!Area_de_impressao</vt:lpstr>
      <vt:lpstr>'DMT PEDRA'!Area_de_impressao</vt:lpstr>
      <vt:lpstr>'LSINAPI '!Area_de_impressao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CPUs!Titulos_de_impressao</vt:lpstr>
      <vt:lpstr>'LSINAPI '!Titulos_de_impressao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Débora Neves</cp:lastModifiedBy>
  <cp:lastPrinted>2025-08-26T13:50:10Z</cp:lastPrinted>
  <dcterms:created xsi:type="dcterms:W3CDTF">2025-04-22T23:14:48Z</dcterms:created>
  <dcterms:modified xsi:type="dcterms:W3CDTF">2025-08-26T13:50:16Z</dcterms:modified>
</cp:coreProperties>
</file>