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UNO\OBRAS\SADA\CALÇAMENTOS\BOM JESUS - CARLOS\ORÇAMENTO\"/>
    </mc:Choice>
  </mc:AlternateContent>
  <xr:revisionPtr revIDLastSave="0" documentId="13_ncr:1_{660C087B-53C9-4993-AC8B-A1E2520E4FFE}" xr6:coauthVersionLast="47" xr6:coauthVersionMax="47" xr10:uidLastSave="{00000000-0000-0000-0000-000000000000}"/>
  <bookViews>
    <workbookView xWindow="-108" yWindow="-108" windowWidth="23256" windowHeight="12576" tabRatio="824" activeTab="1" xr2:uid="{00000000-000D-0000-FFFF-FFFF00000000}"/>
  </bookViews>
  <sheets>
    <sheet name="Resumo do Orçamento" sheetId="30" r:id="rId1"/>
    <sheet name="Orçamento Sintético" sheetId="32" r:id="rId2"/>
    <sheet name="MC" sheetId="16" r:id="rId3"/>
    <sheet name="CPUs " sheetId="33" r:id="rId4"/>
    <sheet name="Cronograma" sheetId="31" r:id="rId5"/>
    <sheet name="Composição BDI" sheetId="7" r:id="rId6"/>
    <sheet name="LSINAPI " sheetId="9" r:id="rId7"/>
    <sheet name="Curva ABC de Serviços" sheetId="34" r:id="rId8"/>
    <sheet name="Curva ABC de Insumos" sheetId="3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>#N/A</definedName>
    <definedName name="\I">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>#REF!</definedName>
    <definedName name="__aga18">[11]Insumos!$E$93</definedName>
    <definedName name="__agua_lista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>#REF!</definedName>
    <definedName name="__art10">#REF!</definedName>
    <definedName name="__art11">#REF!</definedName>
    <definedName name="__art12">#REF!</definedName>
    <definedName name="__art13">#REF!</definedName>
    <definedName name="__art14">#REF!</definedName>
    <definedName name="__art15">#REF!</definedName>
    <definedName name="__art16">#REF!</definedName>
    <definedName name="__art17">#REF!</definedName>
    <definedName name="__art18">#REF!</definedName>
    <definedName name="__art19">#REF!</definedName>
    <definedName name="__art2">#REF!</definedName>
    <definedName name="__art20">#REF!</definedName>
    <definedName name="__art21">#REF!</definedName>
    <definedName name="__art22">#REF!</definedName>
    <definedName name="__art23">#REF!</definedName>
    <definedName name="__art24">#REF!</definedName>
    <definedName name="__art25">#REF!</definedName>
    <definedName name="__art26">#REF!</definedName>
    <definedName name="__art27">#REF!</definedName>
    <definedName name="__art28">#REF!</definedName>
    <definedName name="__art29">#REF!</definedName>
    <definedName name="__art3">#REF!</definedName>
    <definedName name="__art30">#REF!</definedName>
    <definedName name="__art31">#REF!</definedName>
    <definedName name="__art32">#REF!</definedName>
    <definedName name="__art4">#REF!</definedName>
    <definedName name="__art5">#REF!</definedName>
    <definedName name="__art6">#REF!</definedName>
    <definedName name="__art7">#REF!</definedName>
    <definedName name="__art8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>#REF!</definedName>
    <definedName name="__rcm10">#REF!</definedName>
    <definedName name="__rcm15">#REF!</definedName>
    <definedName name="__rcm20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>#REF!</definedName>
    <definedName name="__trechos_quadro">#REF!</definedName>
    <definedName name="__trf1000">[11]Insumos!$E$680</definedName>
    <definedName name="__trf15">[11]Insumos!$E$418</definedName>
    <definedName name="__tub10012">#REF!</definedName>
    <definedName name="__tub10015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>#REF!</definedName>
    <definedName name="__tub4015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>#REF!</definedName>
    <definedName name="__tub7515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>#REF!</definedName>
    <definedName name="__xlnm.Print_Area_4">#REF!</definedName>
    <definedName name="_01_09_96" localSheetId="2">#REF!</definedName>
    <definedName name="_01_09_96">#REF!</definedName>
    <definedName name="_08.302.01">#REF!</definedName>
    <definedName name="_11Excel_BuiltIn_Print_Titles_3_1_1">#REF!</definedName>
    <definedName name="_1830201" hidden="1">#N/A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>#REF!</definedName>
    <definedName name="_8Excel_BuiltIn_Print_Area_9_1_1_1">#REF!</definedName>
    <definedName name="_adg1">[14]Insumos!$E$653</definedName>
    <definedName name="_adg2">[14]Insumos!$E$655</definedName>
    <definedName name="_aga10">[14]Insumos!$E$91</definedName>
    <definedName name="_aga14">[14]Insumos!$E$92</definedName>
    <definedName name="_aga16">#REF!</definedName>
    <definedName name="_aga18">[14]Insumos!$E$93</definedName>
    <definedName name="_ali1">[14]Insumos!$E$235</definedName>
    <definedName name="_ali2">[14]Insumos!$E$236</definedName>
    <definedName name="_ali3">[14]Insumos!$E$237</definedName>
    <definedName name="_ali4">[14]Insumos!$E$238</definedName>
    <definedName name="_ali5">[14]Insumos!$E$239</definedName>
    <definedName name="_ali6">[14]Insumos!$E$240</definedName>
    <definedName name="_ali7">[14]Insumos!$E$241</definedName>
    <definedName name="_amf1">[14]Insumos!$E$169</definedName>
    <definedName name="_amf2">[14]Insumos!$E$170</definedName>
    <definedName name="_amf3">[14]Insumos!$E$171</definedName>
    <definedName name="_ape1">[14]Insumos!$E$766</definedName>
    <definedName name="_ape2">[14]Insumos!$E$767</definedName>
    <definedName name="_ara18">[14]Insumos!$E$468</definedName>
    <definedName name="_arc12">[14]Insumos!$E$572</definedName>
    <definedName name="_arc15">[14]Insumos!$E$573</definedName>
    <definedName name="_arc18">[14]Insumos!$E$574</definedName>
    <definedName name="_arc21">[14]Insumos!$E$575</definedName>
    <definedName name="_art1">#REF!</definedName>
    <definedName name="_art10">#REF!</definedName>
    <definedName name="_art11">#REF!</definedName>
    <definedName name="_art12">#REF!</definedName>
    <definedName name="_art13">#REF!</definedName>
    <definedName name="_art14">#REF!</definedName>
    <definedName name="_art15">#REF!</definedName>
    <definedName name="_art16">#REF!</definedName>
    <definedName name="_art17">#REF!</definedName>
    <definedName name="_art18">#REF!</definedName>
    <definedName name="_art19">#REF!</definedName>
    <definedName name="_art2">#REF!</definedName>
    <definedName name="_art20">#REF!</definedName>
    <definedName name="_art21">#REF!</definedName>
    <definedName name="_art22">#REF!</definedName>
    <definedName name="_art23">#REF!</definedName>
    <definedName name="_art24">#REF!</definedName>
    <definedName name="_art25">#REF!</definedName>
    <definedName name="_art26">#REF!</definedName>
    <definedName name="_art27">#REF!</definedName>
    <definedName name="_art28">#REF!</definedName>
    <definedName name="_art29">#REF!</definedName>
    <definedName name="_art3">#REF!</definedName>
    <definedName name="_art30">#REF!</definedName>
    <definedName name="_art31">#REF!</definedName>
    <definedName name="_art32">#REF!</definedName>
    <definedName name="_art4">#REF!</definedName>
    <definedName name="_art5">#REF!</definedName>
    <definedName name="_art6">#REF!</definedName>
    <definedName name="_art7">#REF!</definedName>
    <definedName name="_art8">#REF!</definedName>
    <definedName name="_art9">#REF!</definedName>
    <definedName name="_bas5">[14]Insumos!$E$930</definedName>
    <definedName name="_bbm1">[14]Insumos!$E$560</definedName>
    <definedName name="_bbt1">[14]Insumos!$E$561</definedName>
    <definedName name="_bca1">[14]Insumos!$E$542</definedName>
    <definedName name="_bgr2">[14]Insumos!$E$400</definedName>
    <definedName name="_bli40">[14]Insumos!$E$699</definedName>
    <definedName name="_blq10">[14]Insumos!$E$847</definedName>
    <definedName name="_blq6">[14]Insumos!$E$845</definedName>
    <definedName name="_blq8">[14]Insumos!$E$846</definedName>
    <definedName name="_bop1">[14]Insumos!$E$688</definedName>
    <definedName name="_bot1">[14]Insumos!$E$1030</definedName>
    <definedName name="_box1">[14]Insumos!$E$970</definedName>
    <definedName name="_bre5040">[14]Insumos!$E$709</definedName>
    <definedName name="_bri1">[14]Insumos!$E$50</definedName>
    <definedName name="_bur3220">[15]INSUMOS!$E$169</definedName>
    <definedName name="_C930I">#REF!</definedName>
    <definedName name="_C930p">#REF!</definedName>
    <definedName name="_C966I">#REF!</definedName>
    <definedName name="_C966P">#REF!</definedName>
    <definedName name="_C996P">#REF!</definedName>
    <definedName name="_cab4">[14]Insumos!$E$507</definedName>
    <definedName name="_cac12">[14]Insumos!$E$821</definedName>
    <definedName name="_cac18">[14]Insumos!$E$822</definedName>
    <definedName name="_cac21">[14]Insumos!$E$823</definedName>
    <definedName name="_cag40">[14]Insumos!$E$733</definedName>
    <definedName name="_cag50">[14]Insumos!$E$732</definedName>
    <definedName name="_cal30">[14]Insumos!$E$931</definedName>
    <definedName name="_cap20">[14]Insumos!$E$673</definedName>
    <definedName name="_cap50">[14]Insumos!$E$674</definedName>
    <definedName name="_caz80">[14]Insumos!$E$734</definedName>
    <definedName name="_cbm1">[14]Insumos!$E$564</definedName>
    <definedName name="_cbr4">[14]Insumos!$E$223</definedName>
    <definedName name="_cbr5">[14]Insumos!$E$222</definedName>
    <definedName name="_cbt1">[14]Insumos!$E$565</definedName>
    <definedName name="_ccb25">[14]Insumos!$E$549</definedName>
    <definedName name="_ccb35">[14]Insumos!$E$548</definedName>
    <definedName name="_ccb4">[14]Insumos!$E$550</definedName>
    <definedName name="_ccb50">[14]Insumos!$E$547</definedName>
    <definedName name="_ccg15">[14]Insumos!$E$749</definedName>
    <definedName name="_ccg22">[14]Insumos!$E$750</definedName>
    <definedName name="_cer1">[14]Insumos!$E$537</definedName>
    <definedName name="_cfg40">[14]Insumos!$E$99</definedName>
    <definedName name="_cfg50">[14]Insumos!$E$100</definedName>
    <definedName name="_cfg65">[14]Insumos!$E$101</definedName>
    <definedName name="_cfl20">[14]Insumos!$E$461</definedName>
    <definedName name="_cfl40">[14]Insumos!$E$459</definedName>
    <definedName name="_chp24">[14]Insumos!$E$116</definedName>
    <definedName name="_clp100">[14]Insumos!$E$729</definedName>
    <definedName name="_clr2">[14]Insumos!$E$667</definedName>
    <definedName name="_cme1">[14]Insumos!$E$111</definedName>
    <definedName name="_cmp3">[14]Insumos!$E$1013</definedName>
    <definedName name="_con1">[14]Insumos!$E$1048</definedName>
    <definedName name="_con2">[14]Insumos!$E$1049</definedName>
    <definedName name="_coz100">[14]Insumos!$E$736</definedName>
    <definedName name="_ctf6">[14]Insumos!$E$83</definedName>
    <definedName name="_ctl6">[14]Insumos!$E$551</definedName>
    <definedName name="_cva50">[15]INSUMOS!$E$98</definedName>
    <definedName name="_cva60">[15]INSUMOS!$E$95</definedName>
    <definedName name="_cvd100">[14]Insumos!$E$738</definedName>
    <definedName name="_cve45100">[14]Insumos!$E$701</definedName>
    <definedName name="_cve90100">[14]Insumos!$E$700</definedName>
    <definedName name="_cve9040">[14]Insumos!$E$703</definedName>
    <definedName name="_cve9050">[14]Insumos!$E$702</definedName>
    <definedName name="_cxg40">[14]Insumos!$E$826</definedName>
    <definedName name="_cxg5030">[14]Insumos!$E$828</definedName>
    <definedName name="_cxi40">[14]Insumos!$E$825</definedName>
    <definedName name="_cxp40">[14]Insumos!$E$824</definedName>
    <definedName name="_cxp4040">[14]Insumos!$E$827</definedName>
    <definedName name="_cxr4030">[14]Insumos!$E$829</definedName>
    <definedName name="_cxs100100">[14]Insumos!$E$711</definedName>
    <definedName name="_dgc10">[14]Insumos!$E$163</definedName>
    <definedName name="_dgc7">[14]Insumos!$E$161</definedName>
    <definedName name="_dgc8">[14]Insumos!$E$162</definedName>
    <definedName name="_djm10">[14]Insumos!$E$505</definedName>
    <definedName name="_djm15">[14]Insumos!$E$504</definedName>
    <definedName name="_djm20">[14]Insumos!$E$503</definedName>
    <definedName name="_djt10">[14]Insumos!$E$502</definedName>
    <definedName name="_djt15">[14]Insumos!$E$501</definedName>
    <definedName name="_djt20">[14]Insumos!$E$500</definedName>
    <definedName name="_djt25">[14]Insumos!$E$499</definedName>
    <definedName name="_djt30">[14]Insumos!$E$498</definedName>
    <definedName name="_djt50">[14]Insumos!$E$497</definedName>
    <definedName name="_dtp100">[14]Insumos!$E$737</definedName>
    <definedName name="_ele1">[14]Insumos!$E$533</definedName>
    <definedName name="_ele114">[14]Insumos!$E$534</definedName>
    <definedName name="_ele34">[14]Insumos!$E$532</definedName>
    <definedName name="_elr1">[14]Insumos!$E$529</definedName>
    <definedName name="_emc1">[14]Insumos!$E$920</definedName>
    <definedName name="_emc2">[14]Insumos!$E$921</definedName>
    <definedName name="_emc3">[14]Insumos!$E$922</definedName>
    <definedName name="_emc4">[14]Insumos!$E$923</definedName>
    <definedName name="_eng1">[14]Insumos!$E$659</definedName>
    <definedName name="_epc5070">[14]Insumos!$E$763</definedName>
    <definedName name="_epl2">[14]Insumos!$E$963</definedName>
    <definedName name="_epl5">[14]Insumos!$E$961</definedName>
    <definedName name="_epm1">[14]Insumos!$E$929</definedName>
    <definedName name="_esc1">[14]Insumos!$E$1052</definedName>
    <definedName name="_esp1">[14]Insumos!$E$1046</definedName>
    <definedName name="_esp2">[14]Insumos!$E$1047</definedName>
    <definedName name="_ext1">[14]Insumos!$E$719</definedName>
    <definedName name="_ext2">[14]Insumos!$E$720</definedName>
    <definedName name="_ext3">[14]Insumos!$E$721</definedName>
    <definedName name="_faf2">[14]Insumos!$E$671</definedName>
    <definedName name="_fcm1">[14]Insumos!$E$226</definedName>
    <definedName name="_ffg40">[14]Insumos!$E$106</definedName>
    <definedName name="_ffg50">[14]Insumos!$E$107</definedName>
    <definedName name="_ffg65">[14]Insumos!$E$108</definedName>
    <definedName name="_fic1">[14]Insumos!$E$378</definedName>
    <definedName name="_fic3">[14]Insumos!$E$380</definedName>
    <definedName name="_fil1">[14]Insumos!$E$911</definedName>
    <definedName name="_fil2">[14]Insumos!$E$912</definedName>
    <definedName name="_fil3">[14]Insumos!$E$913</definedName>
    <definedName name="_fill1" hidden="1">#REF!</definedName>
    <definedName name="_xlnm._FilterDatabase" localSheetId="2" hidden="1">MC!$C$2:$F$2</definedName>
    <definedName name="_fio10">[14]Insumos!$E$518</definedName>
    <definedName name="_fio12">[14]Insumos!$E$517</definedName>
    <definedName name="_fio14">[14]Insumos!$E$516</definedName>
    <definedName name="_fio8">[14]Insumos!$E$519</definedName>
    <definedName name="_fis10">[14]Insumos!$E$541</definedName>
    <definedName name="_fis5">[14]Insumos!$E$540</definedName>
    <definedName name="_flf50">[15]INSUMOS!$E$96</definedName>
    <definedName name="_flf60">[15]INSUMOS!$E$93</definedName>
    <definedName name="_flp20">[14]Insumos!$E$681</definedName>
    <definedName name="_flp25">[14]Insumos!$E$682</definedName>
    <definedName name="_flp32">[14]Insumos!$E$683</definedName>
    <definedName name="_flp40">[14]Insumos!$E$684</definedName>
    <definedName name="_flp50">[14]Insumos!$E$685</definedName>
    <definedName name="_flp65">[14]Insumos!$E$686</definedName>
    <definedName name="_for1">[14]Insumos!$E$242</definedName>
    <definedName name="_for2">[14]Insumos!$E$243</definedName>
    <definedName name="_for3">[14]Insumos!$E$244</definedName>
    <definedName name="_for4">[14]Insumos!$E$245</definedName>
    <definedName name="_for5">[14]Insumos!$E$246</definedName>
    <definedName name="_for6">[14]Insumos!$E$247</definedName>
    <definedName name="_FOR7">[14]Insumos!$E$248</definedName>
    <definedName name="_fpd12">[14]Insumos!$E$515</definedName>
    <definedName name="_fpd14">#REF!</definedName>
    <definedName name="_fvr10">[14]Insumos!$E$669</definedName>
    <definedName name="_fvr50">[14]Insumos!$E$670</definedName>
    <definedName name="_gac18">[14]Insumos!$E$337</definedName>
    <definedName name="_hab1">#REF!</definedName>
    <definedName name="_hab2">#REF!</definedName>
    <definedName name="_imp1">[14]Insumos!$E$885</definedName>
    <definedName name="_imp2">[14]Insumos!$E$886</definedName>
    <definedName name="_itt1">[14]Insumos!$E$476</definedName>
    <definedName name="_itu1">[14]Insumos!$E$470</definedName>
    <definedName name="_itu2">[14]Insumos!$E$471</definedName>
    <definedName name="_itu3">[14]Insumos!$E$472</definedName>
    <definedName name="_jla20">[14]Insumos!$E$602</definedName>
    <definedName name="_jla25">[14]Insumos!$E$603</definedName>
    <definedName name="_jla32">[14]Insumos!$E$604</definedName>
    <definedName name="_jla50">[14]Insumos!$E$605</definedName>
    <definedName name="_jla65">[14]Insumos!$E$606</definedName>
    <definedName name="_jla6550">[14]Insumos!$E$607</definedName>
    <definedName name="_Key1" hidden="1">'[16]1.6'!$A$11</definedName>
    <definedName name="_Key2" hidden="1">#REF!</definedName>
    <definedName name="_KM406407">#REF!</definedName>
    <definedName name="_lai15">[14]Insumos!$E$115</definedName>
    <definedName name="_lai20">[14]Insumos!$E$114</definedName>
    <definedName name="_ldr10">[14]Insumos!$E$1071</definedName>
    <definedName name="_lep20">[14]Insumos!$E$463</definedName>
    <definedName name="_lfl40">[14]Insumos!$E$457</definedName>
    <definedName name="_lnm10">[14]Insumos!$E$229</definedName>
    <definedName name="_lnm8">[14]Insumos!$E$231</definedName>
    <definedName name="_lnm9">[14]Insumos!$E$230</definedName>
    <definedName name="_lpi100">[14]Insumos!$E$443</definedName>
    <definedName name="_lpi60">[14]Insumos!$E$442</definedName>
    <definedName name="_lpl15">[14]Insumos!$E$455</definedName>
    <definedName name="_lpl18">[14]Insumos!$E$454</definedName>
    <definedName name="_lpl20">[14]Insumos!$E$453</definedName>
    <definedName name="_lvf12050">[14]Insumos!$E$805</definedName>
    <definedName name="_lvf15050">[14]Insumos!$E$807</definedName>
    <definedName name="_lvf7050">[14]Insumos!$E$804</definedName>
    <definedName name="_lvg10060">[15]INSUMOS!$E$137</definedName>
    <definedName name="_lvg12050">[14]Insumos!$E$803</definedName>
    <definedName name="_lvg15050">[14]Insumos!$E$806</definedName>
    <definedName name="_lvg7050">[14]Insumos!$E$802</definedName>
    <definedName name="_lvp32">[15]INSUMOS!$E$167</definedName>
    <definedName name="_lxa100">[14]Insumos!$E$872</definedName>
    <definedName name="_lxa120">[14]Insumos!$E$871</definedName>
    <definedName name="_man100">[14]Insumos!$E$830</definedName>
    <definedName name="_man25">[14]Insumos!$E$1009</definedName>
    <definedName name="_man50">[15]INSUMOS!$E$163</definedName>
    <definedName name="_mfi1">[14]Insumos!$E$832</definedName>
    <definedName name="_mfi2">[14]Insumos!$E$833</definedName>
    <definedName name="_mgi15">[14]Insumos!$E$723</definedName>
    <definedName name="_mgi50">[14]Insumos!$E$724</definedName>
    <definedName name="_mgr17">[14]Insumos!$E$188</definedName>
    <definedName name="_mob1">[14]Insumos!$E$1067</definedName>
    <definedName name="_mot140">[14]Insumos!$E$1023</definedName>
    <definedName name="_ope1">#REF!</definedName>
    <definedName name="_ope2">[14]Insumos!$E$19</definedName>
    <definedName name="_ope3">[14]Insumos!$E$20</definedName>
    <definedName name="_Order1" hidden="1">255</definedName>
    <definedName name="_Order2" hidden="1">255</definedName>
    <definedName name="_Parse_Out" hidden="1">#REF!</definedName>
    <definedName name="_pcf15050">[14]Insumos!$E$812</definedName>
    <definedName name="_pcf7050">[14]Insumos!$E$810</definedName>
    <definedName name="_pcf8050">[14]Insumos!$E$811</definedName>
    <definedName name="_pcg15050">[14]Insumos!$E$809</definedName>
    <definedName name="_pcg7050">[14]Insumos!$E$808</definedName>
    <definedName name="_pci10050">[14]Insumos!$E$814</definedName>
    <definedName name="_pci20050">[14]Insumos!$E$813</definedName>
    <definedName name="_pec1">[14]Insumos!$E$204</definedName>
    <definedName name="_pec2">[14]Insumos!$E$205</definedName>
    <definedName name="_pec3">[14]Insumos!$E$206</definedName>
    <definedName name="_pec4">[14]Insumos!$E$207</definedName>
    <definedName name="_pec5">[14]Insumos!$E$208</definedName>
    <definedName name="_pec6">[14]Insumos!$E$209</definedName>
    <definedName name="_pfb30">[14]Insumos!$E$253</definedName>
    <definedName name="_pfb50">[14]Insumos!$E$254</definedName>
    <definedName name="_pfb8">[14]Insumos!$E$252</definedName>
    <definedName name="_pfc80">[14]Insumos!$E$255</definedName>
    <definedName name="_pgr18">[14]Insumos!$E$390</definedName>
    <definedName name="_pgr43">[14]Insumos!$E$391</definedName>
    <definedName name="_PL1">#REF!</definedName>
    <definedName name="_ple15">[14]Insumos!$E$467</definedName>
    <definedName name="_ple18">[14]Insumos!$E$466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>[14]Insumos!$E$304</definedName>
    <definedName name="_pmt2">[14]Insumos!$E$268</definedName>
    <definedName name="_pne1">[14]Insumos!$E$914</definedName>
    <definedName name="_pne2">[14]Insumos!$E$915</definedName>
    <definedName name="_pne3">[14]Insumos!$E$916</definedName>
    <definedName name="_prg1">[14]Insumos!$E$257</definedName>
    <definedName name="_prg18">#REF!</definedName>
    <definedName name="_prg2">[14]Insumos!$E$258</definedName>
    <definedName name="_prg3">[14]Insumos!$E$259</definedName>
    <definedName name="_prl250">[14]Insumos!$E$448</definedName>
    <definedName name="_ptf2">[14]Insumos!$E$415</definedName>
    <definedName name="_ptf6">[14]Insumos!$E$416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>[14]Insumos!$E$424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>[14]Insumos!$E$576</definedName>
    <definedName name="_rem1">[14]Insumos!$E$1033</definedName>
    <definedName name="_rem2">[14]Insumos!$E$1034</definedName>
    <definedName name="_res10">[14]Insumos!$E$580</definedName>
    <definedName name="_res15">[14]Insumos!$E$581</definedName>
    <definedName name="_res5">[14]Insumos!$E$579</definedName>
    <definedName name="_rfv1000">[14]Insumos!$E$676</definedName>
    <definedName name="_rfv2000">[14]Insumos!$E$677</definedName>
    <definedName name="_rfv500">[14]Insumos!$E$675</definedName>
    <definedName name="_rgc1">[14]Insumos!$E$641</definedName>
    <definedName name="_rgc2">[14]Insumos!$E$644</definedName>
    <definedName name="_rgc34">[14]Insumos!$E$642</definedName>
    <definedName name="_rgf60">[15]INSUMOS!$E$100</definedName>
    <definedName name="_rgp1">[14]Insumos!$E$638</definedName>
    <definedName name="_rlc100">[14]Insumos!$E$740</definedName>
    <definedName name="_rls100100">[14]Insumos!$E$710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>[14]Insumos!$E$660</definedName>
    <definedName name="_sol2">[14]Insumos!$E$405</definedName>
    <definedName name="_spl12">[14]Insumos!$E$569</definedName>
    <definedName name="_spl15">[14]Insumos!$E$570</definedName>
    <definedName name="_spl18">[14]Insumos!$E$571</definedName>
    <definedName name="_tab1">[14]Insumos!$E$211</definedName>
    <definedName name="_tap1">[14]Insumos!$E$201</definedName>
    <definedName name="_tap100">[14]Insumos!$E$708</definedName>
    <definedName name="_tap2">[14]Insumos!$E$202</definedName>
    <definedName name="_tap3">[14]Insumos!$E$203</definedName>
    <definedName name="_tar5020">[14]Insumos!$E$614</definedName>
    <definedName name="_tba20">[14]Insumos!$E$595</definedName>
    <definedName name="_tba25">[14]Insumos!$E$596</definedName>
    <definedName name="_tba32">[14]Insumos!$E$597</definedName>
    <definedName name="_tba40">[14]Insumos!$E$598</definedName>
    <definedName name="_tba50">[14]Insumos!$E$599</definedName>
    <definedName name="_tba60">[15]INSUMOS!$E$94</definedName>
    <definedName name="_tbe100">[14]Insumos!$E$695</definedName>
    <definedName name="_tbe150">[14]Insumos!$E$694</definedName>
    <definedName name="_tbe200">[14]Insumos!$E$693</definedName>
    <definedName name="_tbe250">[14]Insumos!$E$692</definedName>
    <definedName name="_tbe40">[14]Insumos!$E$697</definedName>
    <definedName name="_tbe50">[14]Insumos!$E$696</definedName>
    <definedName name="_tcr1">[14]Insumos!$E$635</definedName>
    <definedName name="_tea20">[14]Insumos!$E$609</definedName>
    <definedName name="_tea25">[14]Insumos!$E$610</definedName>
    <definedName name="_tea32">[14]Insumos!$E$611</definedName>
    <definedName name="_tea4560">[15]INSUMOS!$E$99</definedName>
    <definedName name="_tea50">[14]Insumos!$E$612</definedName>
    <definedName name="_tea65">[14]Insumos!$E$613</definedName>
    <definedName name="_ted100">[14]Insumos!$E$739</definedName>
    <definedName name="_tee100">[14]Insumos!$E$704</definedName>
    <definedName name="_tee40">[14]Insumos!$E$707</definedName>
    <definedName name="_tee50">[14]Insumos!$E$705</definedName>
    <definedName name="_ter10050">[14]Insumos!$E$706</definedName>
    <definedName name="_tfg40">[14]Insumos!$E$96</definedName>
    <definedName name="_tfg50">[14]Insumos!$E$97</definedName>
    <definedName name="_tfg65">[14]Insumos!$E$98</definedName>
    <definedName name="_tjc1">[14]Insumos!$E$62</definedName>
    <definedName name="_tjc2">[14]Insumos!$E$63</definedName>
    <definedName name="_tjr1">[14]Insumos!$E$64</definedName>
    <definedName name="_tjr2">[14]Insumos!$E$65</definedName>
    <definedName name="_tlc1">[14]Insumos!$E$72</definedName>
    <definedName name="_tlc2">[14]Insumos!$E$73</definedName>
    <definedName name="_tlc3">[14]Insumos!$E$74</definedName>
    <definedName name="_tlf5">[14]Insumos!$E$75</definedName>
    <definedName name="_tlf6">[14]Insumos!$E$76</definedName>
    <definedName name="_tma110">[14]Insumos!$E$831</definedName>
    <definedName name="_tra110">[14]Insumos!$E$994</definedName>
    <definedName name="_tra25">[14]Insumos!$E$1072</definedName>
    <definedName name="_trf1000">[14]Insumos!$E$680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>[14]Insumos!$E$591</definedName>
    <definedName name="_tub11015">[14]Insumos!$E$592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>[14]Insumos!$E$582</definedName>
    <definedName name="_tub5015">[14]Insumos!$E$583</definedName>
    <definedName name="_tub5020">[14]Insumos!$E$584</definedName>
    <definedName name="_tub6012">[14]Insumos!$E$585</definedName>
    <definedName name="_tub6015">[14]Insumos!$E$586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>[14]Insumos!$E$588</definedName>
    <definedName name="_tub8515">[14]Insumos!$E$589</definedName>
    <definedName name="_tub8520">[14]Insumos!$E$590</definedName>
    <definedName name="_vcc6">[14]Insumos!$E$898</definedName>
    <definedName name="_vdc50">[14]Insumos!$E$776</definedName>
    <definedName name="_vdf4">[14]Insumos!$E$894</definedName>
    <definedName name="_vdf6">[14]Insumos!$E$895</definedName>
    <definedName name="_vdt10">[14]Insumos!$E$896</definedName>
    <definedName name="_vli3">[14]Insumos!$E$899</definedName>
    <definedName name="_vlp1">[14]Insumos!$E$714</definedName>
    <definedName name="_vtl6">[14]Insumos!$E$900</definedName>
    <definedName name="_vtt4">[14]Insumos!$E$893</definedName>
    <definedName name="_xx_Terra_Trecho1">'[17]TER tr01'!$T$38:$U$51</definedName>
    <definedName name="_xx_Terra_Trecho2">'[17]TER tr02'!$T$24:$U$37</definedName>
    <definedName name="a">[18]Planilha!$Q$21</definedName>
    <definedName name="a_revisao">[19]PLANILHA!$B$9:$K$106</definedName>
    <definedName name="A12345678" localSheetId="6">Plan1</definedName>
    <definedName name="A12345678" localSheetId="2">Plan1</definedName>
    <definedName name="A12345678">Plan1</definedName>
    <definedName name="AA">[18]Planilha!$Q$14</definedName>
    <definedName name="aaa">[20]!AA</definedName>
    <definedName name="AAAA" localSheetId="6">'LSINAPI '!AAAA</definedName>
    <definedName name="AAAA" localSheetId="2">MC!AAAA</definedName>
    <definedName name="AAAA">[0]!AAAA</definedName>
    <definedName name="Aagavg">#REF!</definedName>
    <definedName name="Aahgsdwg845">'[19]CPU SINAPI'!#REF!</definedName>
    <definedName name="aar">[21]Insumos!$E$53</definedName>
    <definedName name="AAUQ">#REF!</definedName>
    <definedName name="AB" localSheetId="6">'LSINAPI '!AB</definedName>
    <definedName name="AB" localSheetId="2">MC!AB</definedName>
    <definedName name="AB">AB</definedName>
    <definedName name="ABC" hidden="1">#REF!</definedName>
    <definedName name="abet">[21]Insumos!$E$1061</definedName>
    <definedName name="AccessDatabase" hidden="1">"D:\Arquivos do excel\Planilha modelo1.mdb"</definedName>
    <definedName name="acl">[21]Insumos!$E$137</definedName>
    <definedName name="aço">[21]Insumos!$E$86</definedName>
    <definedName name="aço60">[21]Insumos!$E$87</definedName>
    <definedName name="acumulado">#REF!</definedName>
    <definedName name="AD">#REF!</definedName>
    <definedName name="adg1_2">[21]Insumos!$E$651</definedName>
    <definedName name="adg11_2">[21]Insumos!$E$654</definedName>
    <definedName name="adg3_4">[21]Insumos!$E$656</definedName>
    <definedName name="adp1_2">[21]Insumos!$E$652</definedName>
    <definedName name="adtimp">[15]INSUMOS!$E$49</definedName>
    <definedName name="adu">[21]Insumos!$E$58</definedName>
    <definedName name="af">#REF!</definedName>
    <definedName name="afi">[21]Insumos!$E$46</definedName>
    <definedName name="afp">[21]Insumos!$E$89</definedName>
    <definedName name="ag">#REF!</definedName>
    <definedName name="agr">[21]Insumos!$E$44</definedName>
    <definedName name="agua">[15]INSUMOS!$E$189</definedName>
    <definedName name="Agua_base">[22]Parametros!$B$17</definedName>
    <definedName name="Agua_dmt">[18]memoria!$H$91</definedName>
    <definedName name="agua_dmt_tr1">#REF!</definedName>
    <definedName name="agua_dmt_tr2">#REF!</definedName>
    <definedName name="Agua_regu">[22]Parametros!$B$18</definedName>
    <definedName name="Agua_terra">[22]Parametros!$B$16</definedName>
    <definedName name="aju">[21]Insumos!$E$32</definedName>
    <definedName name="Aknjsa21" localSheetId="6">Plan1</definedName>
    <definedName name="Aknjsa21" localSheetId="2">Plan1</definedName>
    <definedName name="Aknjsa21">Plan1</definedName>
    <definedName name="alcool">#REF!</definedName>
    <definedName name="ale">[21]Insumos!$E$1064</definedName>
    <definedName name="ALTA">'[23]PRO-08'!#REF!</definedName>
    <definedName name="alteração" localSheetId="2">#REF!</definedName>
    <definedName name="alteração">#REF!</definedName>
    <definedName name="alvc1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>#REF!</definedName>
    <definedName name="amc">[15]INSUMOS!$E$106</definedName>
    <definedName name="amd">[21]Insumos!$E$45</definedName>
    <definedName name="amm">[21]Insumos!$E$438</definedName>
    <definedName name="amt">[21]Insumos!$E$437</definedName>
    <definedName name="amu">[21]Insumos!$E$977</definedName>
    <definedName name="anb">[21]Insumos!$E$152</definedName>
    <definedName name="Anexo" localSheetId="6" hidden="1">{#N/A,#N/A,FALSE,"Planilha";#N/A,#N/A,FALSE,"Resumo";#N/A,#N/A,FALSE,"Fisico";#N/A,#N/A,FALSE,"Financeiro";#N/A,#N/A,FALSE,"Financeiro"}</definedName>
    <definedName name="Anexo" localSheetId="2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6">Plan1</definedName>
    <definedName name="anp" localSheetId="2">Plan1</definedName>
    <definedName name="anp">Plan1</definedName>
    <definedName name="anscount">3</definedName>
    <definedName name="apmfs">[15]INSUMOS!$E$133</definedName>
    <definedName name="apon">[21]Insumos!$E$26</definedName>
    <definedName name="apv">[21]Insumos!$E$771</definedName>
    <definedName name="arb">[21]Insumos!$E$946</definedName>
    <definedName name="are">[21]Insumos!$E$88</definedName>
    <definedName name="area_calcamento">'[24]Memoria area'!$G$48</definedName>
    <definedName name="_xlnm.Print_Area" localSheetId="5">'Composição BDI'!$A$1:$L$28</definedName>
    <definedName name="_xlnm.Print_Area" localSheetId="4">Cronograma!$A$1:$F$16</definedName>
    <definedName name="_xlnm.Print_Area" localSheetId="8">'Curva ABC de Insumos'!$A$1:$O$73</definedName>
    <definedName name="_xlnm.Print_Area" localSheetId="6">'LSINAPI '!$A$1:$D$44</definedName>
    <definedName name="_xlnm.Print_Area" localSheetId="2">MC!$C$1:$F$152</definedName>
    <definedName name="_xlnm.Print_Area" localSheetId="1">'Orçamento Sintético'!$A$1:$J$54</definedName>
    <definedName name="_xlnm.Print_Area" localSheetId="0">'Resumo do Orçamento'!$A$1:$F$13</definedName>
    <definedName name="_xlnm.Print_Area">[22]Plan1!#REF!</definedName>
    <definedName name="area_terra">#REF!</definedName>
    <definedName name="ÁreaTotal">'[25]Quadro Geral'!A$1:H$65536</definedName>
    <definedName name="arg1.3_1">[21]Insumos!$E$1050</definedName>
    <definedName name="argo">#REF!</definedName>
    <definedName name="aro">[21]Insumos!$E$938</definedName>
    <definedName name="asd">#REF!</definedName>
    <definedName name="asdfA4">#REF!</definedName>
    <definedName name="ate">[14]Insumos!$E$47</definedName>
    <definedName name="aux">[14]Insumos!$E$35</definedName>
    <definedName name="auxe">[14]Insumos!$E$23</definedName>
    <definedName name="auxm">[14]Insumos!$E$36</definedName>
    <definedName name="avlp">[14]Insumos!$E$1063</definedName>
    <definedName name="AZ">#REF!</definedName>
    <definedName name="azul">#REF!</definedName>
    <definedName name="AZULSINAL">#REF!</definedName>
    <definedName name="b">[26]Planilha!$Q$22</definedName>
    <definedName name="B320I">#REF!</definedName>
    <definedName name="B320P">#REF!</definedName>
    <definedName name="B400I">#REF!</definedName>
    <definedName name="B400P">#REF!</definedName>
    <definedName name="B500I">#REF!</definedName>
    <definedName name="B500P">#REF!</definedName>
    <definedName name="baf">[14]Insumos!$E$311</definedName>
    <definedName name="baliz">#REF!</definedName>
    <definedName name="banco">[14]Insumos!$E$1027</definedName>
    <definedName name="_xlnm.Database">#REF!</definedName>
    <definedName name="BASC10I">#REF!</definedName>
    <definedName name="BASC10P">#REF!</definedName>
    <definedName name="BASC4I">#REF!</definedName>
    <definedName name="BASC4P">#REF!</definedName>
    <definedName name="BASC6I">#REF!</definedName>
    <definedName name="BASC6P">#REF!</definedName>
    <definedName name="Base_agua_consumo">[27]Peguntas!$B$20</definedName>
    <definedName name="base_densidade">[27]Peguntas!$B$17</definedName>
    <definedName name="Base_empolamento">[27]Peguntas!$B$18</definedName>
    <definedName name="Base_espess">[26]memoria!$H$113</definedName>
    <definedName name="Base_espessura">[27]Peguntas!$B$16</definedName>
    <definedName name="Base_larg_med">[26]memoria!$H$112</definedName>
    <definedName name="Base_largura">[27]Peguntas!$B$15</definedName>
    <definedName name="Base_qdade">[26]memoria!$N$105</definedName>
    <definedName name="BaseEspessPrev">#REF!</definedName>
    <definedName name="BaseEspessRev">#REF!</definedName>
    <definedName name="BaseLargPrev">#REF!</definedName>
    <definedName name="BaseLargRev">#REF!</definedName>
    <definedName name="BaseTaludePrev">#REF!</definedName>
    <definedName name="BaseTaludeRev">#REF!</definedName>
    <definedName name="bat">[14]Insumos!$E$375</definedName>
    <definedName name="bb">[26]Planilha!$Q$15</definedName>
    <definedName name="BBBBB">#N/A</definedName>
    <definedName name="bca5_8">[14]Insumos!$E$543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>[14]Insumos!$E$445</definedName>
    <definedName name="bcf">[14]Insumos!$E$312</definedName>
    <definedName name="bcf100x50">[14]Insumos!$E$314</definedName>
    <definedName name="bcf200x30">[14]Insumos!$E$313</definedName>
    <definedName name="bcf80x30">[14]Insumos!$E$315</definedName>
    <definedName name="bcic10">[14]Insumos!$E$850</definedName>
    <definedName name="bcic6">[14]Insumos!$E$848</definedName>
    <definedName name="bcic8">[14]Insumos!$E$849</definedName>
    <definedName name="bcm">[14]Insumos!$E$879</definedName>
    <definedName name="bcp">[14]Insumos!$E$444</definedName>
    <definedName name="BDI" localSheetId="6">[28]DADOS!$B$7</definedName>
    <definedName name="BDI">[29]DADOS!$K$5</definedName>
    <definedName name="bdi_11">"'file:///A:/Dudu-corre%C3%A7%C3%A3o.XLS'#$'Insumos (não imprimir)'.$C$3"</definedName>
    <definedName name="BDI_16">[30]INVENTÁRIO!$B$3</definedName>
    <definedName name="BDI_17">[30]INVENTÁRIO!$B$3</definedName>
    <definedName name="BDI_2">[30]INVENTÁRIO!$B$3</definedName>
    <definedName name="BDI_6">[31]INVENTÁRIO!$B$3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>#REF!</definedName>
    <definedName name="BDIM">[15]INSUMOS!$D$5</definedName>
    <definedName name="BDISERV">#REF!</definedName>
    <definedName name="bdp">[14]Insumos!$E$976</definedName>
    <definedName name="beb">[14]Insumos!$E$1020</definedName>
    <definedName name="bet320s">[14]Insumos!$E$1019</definedName>
    <definedName name="BET5I">#REF!</definedName>
    <definedName name="BET5P">#REF!</definedName>
    <definedName name="bet600ac">[14]Insumos!$E$1018</definedName>
    <definedName name="bfd">[14]Insumos!$E$374</definedName>
    <definedName name="bfm">[14]Insumos!$E$998</definedName>
    <definedName name="BG">#REF!</definedName>
    <definedName name="bgr1.5">[14]Insumos!$E$399</definedName>
    <definedName name="bgr2.5">[14]Insumos!$E$401</definedName>
    <definedName name="bgrn">[14]Insumos!$E$411</definedName>
    <definedName name="BGU">#REF!</definedName>
    <definedName name="bhi">[14]Insumos!$E$29</definedName>
    <definedName name="Bloco2" hidden="1">#REF!</definedName>
    <definedName name="bmt30x50">[14]Insumos!$E$109</definedName>
    <definedName name="bnb">[14]Insumos!$E$862</definedName>
    <definedName name="boc">[14]Insumos!$E$439</definedName>
    <definedName name="bop1_2">[14]Insumos!$E$687</definedName>
    <definedName name="bop11_2">[14]Insumos!$E$689</definedName>
    <definedName name="botoe">[32]INSUMOS!$E$252</definedName>
    <definedName name="BPF">#REF!</definedName>
    <definedName name="BR_6">[31]INVENTÁRIO!$B$14</definedName>
    <definedName name="bri">[14]Insumos!$E$51</definedName>
    <definedName name="Brita_densidade">[27]Peguntas!$B$35</definedName>
    <definedName name="Brita_dmt_comercial">[27]Peguntas!$B$36</definedName>
    <definedName name="Brita_dmt_local">[27]Peguntas!$B$37</definedName>
    <definedName name="brita_tss">[22]Parametros!$B$45</definedName>
    <definedName name="brm">[14]Insumos!$E$113</definedName>
    <definedName name="bro">#REF!</definedName>
    <definedName name="brp4x3">[14]Insumos!$E$951</definedName>
    <definedName name="btjf">[14]Insumos!$E$68</definedName>
    <definedName name="btjr2">[14]Insumos!$E$69</definedName>
    <definedName name="BVKYV">#REF!</definedName>
    <definedName name="BVN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>#REF!</definedName>
    <definedName name="CA15P">#REF!</definedName>
    <definedName name="CA25I">#REF!</definedName>
    <definedName name="CA25P">#REF!</definedName>
    <definedName name="cab3x2.5">[14]Insumos!$E$508</definedName>
    <definedName name="cab3x4">[14]Insumos!$E$509</definedName>
    <definedName name="cab3x4s">[14]Insumos!$E$510</definedName>
    <definedName name="caba25">[14]Insumos!$E$513</definedName>
    <definedName name="caba35">[14]Insumos!$E$512</definedName>
    <definedName name="caba4">[14]Insumos!$E$514</definedName>
    <definedName name="caba50">[14]Insumos!$E$511</definedName>
    <definedName name="cac">[14]Insumos!$E$785</definedName>
    <definedName name="CadIns" hidden="1">#REF!</definedName>
    <definedName name="CadSrv" hidden="1">#REF!</definedName>
    <definedName name="cag20x10">[14]Insumos!$E$730</definedName>
    <definedName name="cag40x20">[14]Insumos!$E$731</definedName>
    <definedName name="caixa18">[32]INSUMOS!$E$246</definedName>
    <definedName name="cal">[14]Insumos!$E$43</definedName>
    <definedName name="calcinsumos">[33]Pontes!#REF!</definedName>
    <definedName name="calcpunit">[34]Pontes!#REF!</definedName>
    <definedName name="calinsumos">[33]Pontes!#REF!</definedName>
    <definedName name="calpunit">[34]Pontes!#REF!</definedName>
    <definedName name="cam">[14]Insumos!$E$1024</definedName>
    <definedName name="canteiro">#REF!</definedName>
    <definedName name="CAP">(#REF!,#REF!,#REF!,#REF!,#REF!,#REF!,#REF!,#REF!,#REF!,#REF!,#REF!,#REF!,#REF!)</definedName>
    <definedName name="capl">[14]Insumos!$E$786</definedName>
    <definedName name="car">[14]Insumos!$E$1041</definedName>
    <definedName name="carp">[14]Insumos!$E$28</definedName>
    <definedName name="CARROCI">#REF!</definedName>
    <definedName name="CARROCP">#REF!</definedName>
    <definedName name="casq">[14]Insumos!$E$156</definedName>
    <definedName name="CB10I">#REF!</definedName>
    <definedName name="CB10P">#REF!</definedName>
    <definedName name="CB4I">#REF!</definedName>
    <definedName name="CB4P">#REF!</definedName>
    <definedName name="CB6.5I">#REF!</definedName>
    <definedName name="CB6.5P">#REF!</definedName>
    <definedName name="CB6I">#REF!</definedName>
    <definedName name="CB6P">#REF!</definedName>
    <definedName name="cbca1">[14]Insumos!$E$545</definedName>
    <definedName name="cbca5_8">[14]Insumos!$E$546</definedName>
    <definedName name="cbg1_2.15">[14]Insumos!$E$751</definedName>
    <definedName name="cbg3_4.15">[14]Insumos!$E$752</definedName>
    <definedName name="cbr">[14]Insumos!$E$224</definedName>
    <definedName name="CBU">#REF!</definedName>
    <definedName name="CBUII">#REF!</definedName>
    <definedName name="CBUQ">#REF!</definedName>
    <definedName name="CBUQ_H3">#REF!</definedName>
    <definedName name="CBUQB">#REF!</definedName>
    <definedName name="CBUQc">#REF!</definedName>
    <definedName name="cc">[26]Planilha!$Q$23</definedName>
    <definedName name="ccc">[26]Planilha!$Q$16</definedName>
    <definedName name="ccdb">[14]Insumos!$E$1016</definedName>
    <definedName name="CCM13I">#REF!</definedName>
    <definedName name="CCM13P">#REF!</definedName>
    <definedName name="CCM20I">#REF!</definedName>
    <definedName name="CCM20P">#REF!</definedName>
    <definedName name="ccp">[14]Insumos!$E$215</definedName>
    <definedName name="CD">#REF!</definedName>
    <definedName name="cda">[14]Insumos!$E$153</definedName>
    <definedName name="cdac">[14]Insumos!$E$774</definedName>
    <definedName name="cde">[14]Insumos!$E$773</definedName>
    <definedName name="cdee">[14]Insumos!$E$775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>[14]Insumos!$E$1032</definedName>
    <definedName name="cds">[14]Insumos!$E$772</definedName>
    <definedName name="cec20x20">[15]INSUMOS!$E$44</definedName>
    <definedName name="cee10x10">[14]Insumos!$E$124</definedName>
    <definedName name="cee10x10_4">[14]Insumos!$E$123</definedName>
    <definedName name="cee20x20">[14]Insumos!$E$125</definedName>
    <definedName name="cee20x20_1">[14]Insumos!$E$127</definedName>
    <definedName name="cee20x20_4">[14]Insumos!$E$126</definedName>
    <definedName name="cee30x30">[14]Insumos!$E$128</definedName>
    <definedName name="cee30x30_1">[14]Insumos!$E$130</definedName>
    <definedName name="cee30x30_4">[14]Insumos!$E$129</definedName>
    <definedName name="cem">[14]Insumos!$E$318</definedName>
    <definedName name="cer1\2">[15]INSUMOS!$E$160</definedName>
    <definedName name="cer1_2">[14]Insumos!$E$535</definedName>
    <definedName name="cer11_2">[14]Insumos!$E$539</definedName>
    <definedName name="cer11_4">[14]Insumos!$E$538</definedName>
    <definedName name="cer3_4">[14]Insumos!$E$536</definedName>
    <definedName name="cerp2x20">[14]Insumos!$E$465</definedName>
    <definedName name="cerp2x40">[14]Insumos!$E$464</definedName>
    <definedName name="cfd">#REF!</definedName>
    <definedName name="cfl2x20">[14]Insumos!$E$462</definedName>
    <definedName name="cfl2x40">[14]Insumos!$E$460</definedName>
    <definedName name="cha">[14]Insumos!$E$249</definedName>
    <definedName name="chaf">[15]INSUMOS!$E$80</definedName>
    <definedName name="chap20x3">[14]Insumos!$E$844</definedName>
    <definedName name="chap20x5">[14]Insumos!$E$843</definedName>
    <definedName name="Chave1" hidden="1">#REF!</definedName>
    <definedName name="chm">[14]Insumos!$E$1005</definedName>
    <definedName name="chmc">[14]Insumos!$E$210</definedName>
    <definedName name="chu">[14]Insumos!$E$623</definedName>
    <definedName name="cib">[14]Insumos!$E$42</definedName>
    <definedName name="CIDADE" localSheetId="6">[28]DADOS!$A$1</definedName>
    <definedName name="CIDADE">[29]DADOS!$A$1</definedName>
    <definedName name="cil">[14]Insumos!$E$761</definedName>
    <definedName name="cim">[14]Insumos!$E$41</definedName>
    <definedName name="cin">[14]Insumos!$E$784</definedName>
    <definedName name="CINSMG">[35]Pontes!#REF!</definedName>
    <definedName name="cinsumg">[36]Pontes!#REF!</definedName>
    <definedName name="cip">[14]Insumos!$E$762</definedName>
    <definedName name="cis">[14]Insumos!$E$975</definedName>
    <definedName name="Clas_1" hidden="1">MAX(LEN(#REF!))</definedName>
    <definedName name="clb">[14]Insumos!$E$783</definedName>
    <definedName name="clbl">[14]Insumos!$E$760</definedName>
    <definedName name="clp">[15]INSUMOS!$E$171</definedName>
    <definedName name="clr1\2">[15]INSUMOS!$E$119</definedName>
    <definedName name="clr1_2">[14]Insumos!$E$665</definedName>
    <definedName name="clr11_2">[14]Insumos!$E$666</definedName>
    <definedName name="Cls" hidden="1">#N/A</definedName>
    <definedName name="clsr">[14]Insumos!$E$567</definedName>
    <definedName name="clt">[14]Insumos!$E$447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>[27]Peguntas!$B$24</definedName>
    <definedName name="CM9I">#REF!</definedName>
    <definedName name="CM9P">#REF!</definedName>
    <definedName name="cmat">[14]Insumos!$E$924</definedName>
    <definedName name="cmbs5">[14]Insumos!$E$1014</definedName>
    <definedName name="cme1_2">[14]Insumos!$E$112</definedName>
    <definedName name="COD_ATRIUM">#REF!</definedName>
    <definedName name="COD_ATRIUM_11">#REF!</definedName>
    <definedName name="COD_SINAPI">#REF!</definedName>
    <definedName name="coluna_planilha">[26]Planilha!$L$2</definedName>
    <definedName name="com">[14]Insumos!$E$1043</definedName>
    <definedName name="comp">[14]Insumos!$E$1021</definedName>
    <definedName name="Comp_Área_Vol.">#REF!</definedName>
    <definedName name="compeqp">#REF!</definedName>
    <definedName name="COMPRAMPA" localSheetId="6">Plan1</definedName>
    <definedName name="COMPRAMPA" localSheetId="2">Plan1</definedName>
    <definedName name="COMPRAMPA">Plan1</definedName>
    <definedName name="consind">[32]INSUMOS!$E$251</definedName>
    <definedName name="construtora">#REF!</definedName>
    <definedName name="Consumodemateriais" localSheetId="6">Plan1</definedName>
    <definedName name="Consumodemateriais" localSheetId="2">Plan1</definedName>
    <definedName name="Consumodemateriais">Plan1</definedName>
    <definedName name="contac">[32]INSUMOS!$E$249</definedName>
    <definedName name="contrato_revisto">'[24]Orca-Ruas'!$G$54</definedName>
    <definedName name="coroa">#REF!</definedName>
    <definedName name="CPA">[14]Insumos!$C$7</definedName>
    <definedName name="CPAF">#REF!</definedName>
    <definedName name="cpl">[14]Insumos!$E$506</definedName>
    <definedName name="cpt">[14]Insumos!$E$133</definedName>
    <definedName name="CPUs">#REF!</definedName>
    <definedName name="CRG930I">#REF!</definedName>
    <definedName name="CRG930P">#REF!</definedName>
    <definedName name="CRG966I">#REF!</definedName>
    <definedName name="CRG966P">#REF!</definedName>
    <definedName name="crm">[14]Insumos!$E$997</definedName>
    <definedName name="CRONO">[37]Equipamentos!$B$3:$C$57</definedName>
    <definedName name="cruz40">[14]Insumos!$E$102</definedName>
    <definedName name="crz">[14]Insumos!$E$661</definedName>
    <definedName name="CS">'[38]CS#'!$A$3:$K$12</definedName>
    <definedName name="csi">[14]Insumos!$E$715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>[14]Insumos!$E$556</definedName>
    <definedName name="ct16r">[14]Insumos!$E$557</definedName>
    <definedName name="ct5r">[14]Insumos!$E$555</definedName>
    <definedName name="cta">[14]Insumos!$E$67</definedName>
    <definedName name="ctm">[14]Insumos!$E$1035</definedName>
    <definedName name="ctra">[14]Insumos!$E$1012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CURRENCY">#REF!</definedName>
    <definedName name="custo">#REF!</definedName>
    <definedName name="Custo_parcial">#REF!</definedName>
    <definedName name="CV">#REF!</definedName>
    <definedName name="cvb">#REF!</definedName>
    <definedName name="cvi1_2">[14]Insumos!$E$625</definedName>
    <definedName name="cvi3_4">[14]Insumos!$E$626</definedName>
    <definedName name="cvp1_2">[14]Insumos!$E$624</definedName>
    <definedName name="cxc">[14]Insumos!$E$948</definedName>
    <definedName name="cxcx">#REF!</definedName>
    <definedName name="cxcx_11">#REF!</definedName>
    <definedName name="cxin90x60">[14]Insumos!$E$725</definedName>
    <definedName name="cxp4x2">[14]Insumos!$E$495</definedName>
    <definedName name="cxp4x4">[14]Insumos!$E$496</definedName>
    <definedName name="cxz">#REF!</definedName>
    <definedName name="cxz_11">#REF!</definedName>
    <definedName name="CZ">#REF!</definedName>
    <definedName name="d">#REF!</definedName>
    <definedName name="D6I">#REF!</definedName>
    <definedName name="D6P">#REF!</definedName>
    <definedName name="D8I">#REF!</definedName>
    <definedName name="D8P">#REF!</definedName>
    <definedName name="dadinho">#REF!</definedName>
    <definedName name="DADOS">#REF!</definedName>
    <definedName name="dados_objeto">#REF!</definedName>
    <definedName name="data">'[39]Serviços Preliminares e Gerais'!$G$1</definedName>
    <definedName name="Data_Final">#REF!</definedName>
    <definedName name="Data_Início">#REF!</definedName>
    <definedName name="database">#REF!</definedName>
    <definedName name="database9">#REF!</definedName>
    <definedName name="daz">[14]Insumos!$E$384</definedName>
    <definedName name="dci1_2">[14]Insumos!$E$662</definedName>
    <definedName name="dcr">[14]Insumos!$E$383</definedName>
    <definedName name="ddd">[14]Insumos!$E$1070</definedName>
    <definedName name="deb" hidden="1">#REF!</definedName>
    <definedName name="Dec_3">[40]memoria!$L$1</definedName>
    <definedName name="defensas" hidden="1">#REF!</definedName>
    <definedName name="des">[14]Insumos!$E$1038</definedName>
    <definedName name="descida">[27]memoria!$I$361</definedName>
    <definedName name="desconto">[17]TRECHOS!$P$23</definedName>
    <definedName name="desm">[14]Insumos!$E$957</definedName>
    <definedName name="Desmat_larg">[27]Peguntas!$B$5</definedName>
    <definedName name="DesmatLargPrev">#REF!</definedName>
    <definedName name="DesmatLargRev">#REF!</definedName>
    <definedName name="desp">[14]Insumos!$E$24</definedName>
    <definedName name="DESP.INDIRETAS" localSheetId="6">Plan1</definedName>
    <definedName name="DESP.INDIRETAS" localSheetId="2">Plan1</definedName>
    <definedName name="DESP.INDIRETAS">Plan1</definedName>
    <definedName name="despm">[14]Insumos!$E$25</definedName>
    <definedName name="DFFDGSADFHSAHADF" localSheetId="6">'LSINAPI '!DFFDGSADFHSAHADF</definedName>
    <definedName name="DFFDGSADFHSAHADF" localSheetId="2">MC!DFFDGSADFHSAHADF</definedName>
    <definedName name="DFFDGSADFHSAHADF">[0]!DFFDGSADFHSAHADF</definedName>
    <definedName name="dft">[14]Insumos!$E$978</definedName>
    <definedName name="DGA">'[23]PRO-08'!#REF!</definedName>
    <definedName name="dgd">[14]Insumos!$E$165</definedName>
    <definedName name="dgr">[14]Insumos!$E$164</definedName>
    <definedName name="dgrn">[14]Insumos!$E$166</definedName>
    <definedName name="DIE">#REF!</definedName>
    <definedName name="diesel">#REF!</definedName>
    <definedName name="DIESEL_17">[30]INVENTÁRIO!$D$5</definedName>
    <definedName name="DIESEL_2">[30]INVENTÁRIO!$D$5</definedName>
    <definedName name="DIESEL_6">[31]INVENTÁRIO!$D$5</definedName>
    <definedName name="DIF">[41]RESUMO!#REF!</definedName>
    <definedName name="Diferenca">[27]Peguntas!$B$46</definedName>
    <definedName name="DJ">#REF!</definedName>
    <definedName name="DKM">#REF!</definedName>
    <definedName name="dmt">[26]Texto!$A$23</definedName>
    <definedName name="dmt_agua_01">[27]memoria!$G$71</definedName>
    <definedName name="dmt_agua_02">[27]memoria!$H$707</definedName>
    <definedName name="dmt_com_rod_pav_britador_mbuq" comment="Brita e Pó de Pedra">[42]mapa2!$D$22</definedName>
    <definedName name="dmt_com_rod_pav_floriano" comment="Madeira e mourão">[42]mapa2!$N$38</definedName>
    <definedName name="dmt_com_rod_pav_picos_mbuq" comment="filler">[42]mapa2!$N$22</definedName>
    <definedName name="dmt_com_rod_pav_quente">[42]mapa2!$D$7</definedName>
    <definedName name="dmt_j1">#REF!</definedName>
    <definedName name="dmt_j2">#REF!</definedName>
    <definedName name="dmt_jaz_01">[27]memoria!$G$123</definedName>
    <definedName name="dmt_jaz_02">[27]memoria!$G$149</definedName>
    <definedName name="dnit">[20]!dnit</definedName>
    <definedName name="Dom_Páscoa" hidden="1">#N/A</definedName>
    <definedName name="Drenagem2" hidden="1">#REF!</definedName>
    <definedName name="Dsc" hidden="1">#N/A</definedName>
    <definedName name="dtg">[14]Insumos!$E$979</definedName>
    <definedName name="dwg">#REF!</definedName>
    <definedName name="DXS">#REF!</definedName>
    <definedName name="DXS_11">#REF!</definedName>
    <definedName name="E" localSheetId="6">Plan1</definedName>
    <definedName name="E" localSheetId="2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>[14]Insumos!$E$305</definedName>
    <definedName name="eaav">[14]Insumos!$E$306</definedName>
    <definedName name="ECJ">#REF!</definedName>
    <definedName name="ecm">[15]INSUMOS!$E$103</definedName>
    <definedName name="ed">#REF!</definedName>
    <definedName name="Edit" hidden="1">#REF!</definedName>
    <definedName name="edital">#REF!</definedName>
    <definedName name="eem">[14]Insumos!$E$316</definedName>
    <definedName name="eimp">[14]Insumos!$E$890</definedName>
    <definedName name="EJ">#REF!</definedName>
    <definedName name="eja">[14]Insumos!$E$984</definedName>
    <definedName name="ejc">[14]Insumos!$E$983</definedName>
    <definedName name="ejn">[14]Insumos!$E$881</definedName>
    <definedName name="elb">[14]Insumos!$E$566</definedName>
    <definedName name="ele">[14]Insumos!$E$907</definedName>
    <definedName name="elet">[14]Insumos!$E$30</definedName>
    <definedName name="elev10">[14]Insumos!$E$990</definedName>
    <definedName name="elev12">[14]Insumos!$E$991</definedName>
    <definedName name="elev6">[14]Insumos!$E$988</definedName>
    <definedName name="elev8">[14]Insumos!$E$989</definedName>
    <definedName name="elevo">[14]Insumos!$E$1015</definedName>
    <definedName name="elr1\2">[15]INSUMOS!$E$159</definedName>
    <definedName name="elr1_2">[14]Insumos!$E$527</definedName>
    <definedName name="elr11_2">[14]Insumos!$E$531</definedName>
    <definedName name="elr11_4">[14]Insumos!$E$530</definedName>
    <definedName name="elr3_4">[14]Insumos!$E$528</definedName>
    <definedName name="elv20x20x7">[14]Insumos!$E$838</definedName>
    <definedName name="elv25x25">[14]Insumos!$E$836</definedName>
    <definedName name="elv50x40">[14]Insumos!$E$834</definedName>
    <definedName name="elv50x50">[14]Insumos!$E$835</definedName>
    <definedName name="elv50x50x7">[14]Insumos!$E$837</definedName>
    <definedName name="emm">[14]Insumos!$E$317</definedName>
    <definedName name="EmpolPrev">#REF!</definedName>
    <definedName name="EmpolRev">#REF!</definedName>
    <definedName name="empreendimento">'[39]Memória 2 quartos'!$C$2</definedName>
    <definedName name="emst">[14]Insumos!$E$936</definedName>
    <definedName name="emulsao_tsd">[22]Parametros!$B$40</definedName>
    <definedName name="emulsao_tss">[22]Parametros!$B$39</definedName>
    <definedName name="enc">[14]Insumos!$E$18</definedName>
    <definedName name="ENE">#REF!</definedName>
    <definedName name="eng">[14]Insumos!$E$21</definedName>
    <definedName name="eng1_2">[14]Insumos!$E$657</definedName>
    <definedName name="eng3_4">[14]Insumos!$E$658</definedName>
    <definedName name="engenc">#REF!</definedName>
    <definedName name="engm">[14]Insumos!$E$22</definedName>
    <definedName name="entrada">[27]memoria!$H$361</definedName>
    <definedName name="epm">[14]Insumos!$E$880</definedName>
    <definedName name="epm2.5">[15]INSUMOS!$E$173</definedName>
    <definedName name="equip">#REF!</definedName>
    <definedName name="equipamento">#REF!</definedName>
    <definedName name="erm">[14]Insumos!$E$307</definedName>
    <definedName name="erp">[14]Insumos!$E$1045</definedName>
    <definedName name="esc1.1000">[14]Insumos!$E$1058</definedName>
    <definedName name="esc1.200">[14]Insumos!$E$1054</definedName>
    <definedName name="esc1.400">[14]Insumos!$E$1055</definedName>
    <definedName name="esc1.50">[14]Insumos!$E$1053</definedName>
    <definedName name="esc1.600">[14]Insumos!$E$1056</definedName>
    <definedName name="esc1.800">[14]Insumos!$E$1057</definedName>
    <definedName name="esc2.50">[14]Insumos!$E$1051</definedName>
    <definedName name="esco">#REF!</definedName>
    <definedName name="esm">[14]Insumos!$E$216</definedName>
    <definedName name="ESPRGI">#REF!</definedName>
    <definedName name="ESPRGP">#REF!</definedName>
    <definedName name="est">[15]INSUMOS!$E$35</definedName>
    <definedName name="est1.5">[14]Insumos!$E$212</definedName>
    <definedName name="estensao_terra">'[24]Memoria area'!$G$76</definedName>
    <definedName name="ETAPA" localSheetId="6">[28]COMPRAS!$B$5</definedName>
    <definedName name="ETAPA">[43]CPU!$O$3</definedName>
    <definedName name="EXA">'[23]PRO-08'!#REF!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0">#REF!</definedName>
    <definedName name="Excel_BuiltIn_Print_Area_10_1">#REF!</definedName>
    <definedName name="Excel_BuiltIn_Print_Area_10_1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1">#REF!</definedName>
    <definedName name="Excel_BuiltIn_Print_Area_13">#REF!</definedName>
    <definedName name="Excel_BuiltIn_Print_Area_14">#REF!</definedName>
    <definedName name="Excel_BuiltIn_Print_Area_15_1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0">#REF!</definedName>
    <definedName name="Excel_BuiltIn_Print_Area_2_1_1_1_1_11">#REF!</definedName>
    <definedName name="Excel_BuiltIn_Print_Area_2_1_1_1_1_4">#REF!</definedName>
    <definedName name="Excel_BuiltIn_Print_Area_2_1_1_1_1_5">#REF!</definedName>
    <definedName name="Excel_BuiltIn_Print_Area_2_1_1_1_1_6">#REF!</definedName>
    <definedName name="Excel_BuiltIn_Print_Area_2_1_1_1_1_7">#REF!</definedName>
    <definedName name="Excel_BuiltIn_Print_Area_2_1_1_1_1_9">#REF!</definedName>
    <definedName name="Excel_BuiltIn_Print_Area_2_1_2">#REF!</definedName>
    <definedName name="Excel_BuiltIn_Print_Area_2_1_2_10">#REF!</definedName>
    <definedName name="Excel_BuiltIn_Print_Area_2_1_2_11">#REF!</definedName>
    <definedName name="Excel_BuiltIn_Print_Area_2_1_2_4">#REF!</definedName>
    <definedName name="Excel_BuiltIn_Print_Area_2_1_2_5">#REF!</definedName>
    <definedName name="Excel_BuiltIn_Print_Area_2_1_2_6">#REF!</definedName>
    <definedName name="Excel_BuiltIn_Print_Area_2_1_2_7">#REF!</definedName>
    <definedName name="Excel_BuiltIn_Print_Area_2_1_2_9">#REF!</definedName>
    <definedName name="Excel_BuiltIn_Print_Area_2_1_4">#REF!</definedName>
    <definedName name="Excel_BuiltIn_Print_Area_3">#REF!</definedName>
    <definedName name="Excel_BuiltIn_Print_Area_3_1">#REF!</definedName>
    <definedName name="Excel_BuiltIn_Print_Area_3_1_1_1_1_1_1_1">#REF!</definedName>
    <definedName name="Excel_BuiltIn_Print_Area_3_1_1_1_1_1_1_1_1_1_1">'[19]CPU ATRIUM ANTIGA'!#REF!</definedName>
    <definedName name="Excel_BuiltIn_Print_Area_3_1_1_1_1_1_1_1_1_1_1_1">#REF!</definedName>
    <definedName name="Excel_BuiltIn_Print_Area_3_1_1_1_1_1_1_1_1_1_1_10">'[19]CPU ATRIUM ANTIGA'!#REF!</definedName>
    <definedName name="Excel_BuiltIn_Print_Area_3_1_1_1_1_1_1_1_1_1_1_11">'[19]CPU SINAPI'!#REF!</definedName>
    <definedName name="Excel_BuiltIn_Print_Area_3_1_1_1_1_1_1_1_1_1_1_4">'[19]CPU ATRIUM ANTIGA'!#REF!</definedName>
    <definedName name="Excel_BuiltIn_Print_Area_3_1_1_1_1_1_1_1_1_1_1_5">'[19]CPU ATRIUM ANTIGA'!#REF!</definedName>
    <definedName name="Excel_BuiltIn_Print_Area_3_1_1_1_1_1_1_1_1_1_1_6">'[19]CPU ATRIUM ANTIGA'!#REF!</definedName>
    <definedName name="Excel_BuiltIn_Print_Area_3_1_1_1_1_1_1_1_1_1_1_7">'[19]CPU ATRIUM ANTIGA'!#REF!</definedName>
    <definedName name="Excel_BuiltIn_Print_Area_3_1_1_1_1_1_1_1_1_1_1_9">'[19]CPU ATRIUM ANTIGA'!#REF!</definedName>
    <definedName name="Excel_BuiltIn_Print_Area_3_1_1_1_1_1_1_1_1_1_11">#REF!</definedName>
    <definedName name="Excel_BuiltIn_Print_Area_3_1_1_1_1_1_1_1_1_11">#REF!</definedName>
    <definedName name="Excel_BuiltIn_Print_Area_3_1_1_1_1_1_1_11">#REF!</definedName>
    <definedName name="Excel_BuiltIn_Print_Area_3_1_1_1_1_1_11">#REF!</definedName>
    <definedName name="Excel_BuiltIn_Print_Area_3_1_1_1_1_11">#REF!</definedName>
    <definedName name="Excel_BuiltIn_Print_Area_3_1_1_1_11">#REF!</definedName>
    <definedName name="Excel_BuiltIn_Print_Area_3_1_1_11">#REF!</definedName>
    <definedName name="Excel_BuiltIn_Print_Area_3_1_11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4_1_1_1_1_1">#REF!</definedName>
    <definedName name="Excel_BuiltIn_Print_Area_5">(#REF!,#REF!)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1_1_1">#REF!</definedName>
    <definedName name="Excel_BuiltIn_Print_Area_6_1">#REF!</definedName>
    <definedName name="Excel_BuiltIn_Print_Area_6_1_1">#REF!</definedName>
    <definedName name="Excel_BuiltIn_Print_Area_6_1_1_1">"$#REF!.$A$1:$F$27"</definedName>
    <definedName name="Excel_BuiltIn_Print_Area_7_1">#REF!</definedName>
    <definedName name="Excel_BuiltIn_Print_Area_7_1_1_11">#REF!</definedName>
    <definedName name="Excel_BuiltIn_Print_Area_7_1_1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0_1">#REF!</definedName>
    <definedName name="Excel_BuiltIn_Print_Titles_11_1">#REF!</definedName>
    <definedName name="Excel_BuiltIn_Print_Titles_15_1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#REF!</definedName>
    <definedName name="Excel_BuiltIn_Print_Titles_2_1_1_1_1_1">#REF!</definedName>
    <definedName name="Excel_BuiltIn_Print_Titles_3_1_1_1_1">'[19]CPU ATRIUM ANTIGA'!#REF!</definedName>
    <definedName name="Excel_BuiltIn_Print_Titles_3_1_1_1_1_10">'[19]CPU ATRIUM ANTIGA'!#REF!</definedName>
    <definedName name="Excel_BuiltIn_Print_Titles_3_1_1_1_1_11">'[19]CPU SINAPI'!#REF!</definedName>
    <definedName name="Excel_BuiltIn_Print_Titles_3_1_1_1_1_4">'[19]CPU ATRIUM ANTIGA'!#REF!</definedName>
    <definedName name="Excel_BuiltIn_Print_Titles_3_1_1_1_1_5">'[19]CPU ATRIUM ANTIGA'!#REF!</definedName>
    <definedName name="Excel_BuiltIn_Print_Titles_3_1_1_1_1_6">'[19]CPU ATRIUM ANTIGA'!#REF!</definedName>
    <definedName name="Excel_BuiltIn_Print_Titles_3_1_1_1_1_7">'[19]CPU ATRIUM ANTIGA'!#REF!</definedName>
    <definedName name="Excel_BuiltIn_Print_Titles_3_1_1_1_1_9">'[19]CPU ATRIUM ANTIGA'!#REF!</definedName>
    <definedName name="Excel_BuiltIn_Print_Titles_3_1_1_1_11">'[19]CPU SINAPI'!#REF!</definedName>
    <definedName name="Excel_BuiltIn_Print_Titles_3_1_1_11">'[19]CPU SINAPI'!#REF!</definedName>
    <definedName name="Excel_BuiltIn_Print_Titles_3_1_11">'[19]CPU SINAPI'!#REF!</definedName>
    <definedName name="Excel_BuiltIn_Print_Titles_4_1">#REF!</definedName>
    <definedName name="Excel_BuiltIn_Print_Titles_4_1_1">"$#REF!.$A$1:$AMJ$6"</definedName>
    <definedName name="Excel_BuiltIn_Print_Titles_4_1_10">#REF!</definedName>
    <definedName name="Excel_BuiltIn_Print_Titles_4_1_11">#REF!</definedName>
    <definedName name="Excel_BuiltIn_Print_Titles_4_1_4">#REF!</definedName>
    <definedName name="Excel_BuiltIn_Print_Titles_4_1_5">#REF!</definedName>
    <definedName name="Excel_BuiltIn_Print_Titles_4_1_6">#REF!</definedName>
    <definedName name="Excel_BuiltIn_Print_Titles_4_1_7">#REF!</definedName>
    <definedName name="Excel_BuiltIn_Print_Titles_4_1_9">#REF!</definedName>
    <definedName name="Excel_BuiltIn_Print_Titles_6">"$#REF!.$A$1:$AMJ$6"</definedName>
    <definedName name="Excel_BuiltIn_Print_Titles_6_1">#REF!</definedName>
    <definedName name="Excel_BuiltIn_Print_Titles_7_1">#REF!</definedName>
    <definedName name="Excel_BuiltIn_Print_Titles_9_1">#REF!</definedName>
    <definedName name="exe">#REF!</definedName>
    <definedName name="exm">[14]Insumos!$E$1001</definedName>
    <definedName name="exp">[14]Insumos!$E$1040</definedName>
    <definedName name="ext">#REF!</definedName>
    <definedName name="Ext_pista_prev">[27]Peguntas!$B$2</definedName>
    <definedName name="Ext_pista_revis">[27]Peguntas!$B$3</definedName>
    <definedName name="Ext_rev">[26]Texto!$B$7</definedName>
    <definedName name="Extensao">[44]Nomes!$A$5</definedName>
    <definedName name="extensao_calcamento">'[24]Memoria area'!$G$47</definedName>
    <definedName name="ExtensaoPrev">#REF!</definedName>
    <definedName name="ExtensaoRev">#REF!</definedName>
    <definedName name="Extenso">#N/A</definedName>
    <definedName name="face">[14]Insumos!$E$526</definedName>
    <definedName name="fad2x10">[14]Insumos!$E$882</definedName>
    <definedName name="fapi">[14]Insumos!$E$525</definedName>
    <definedName name="FATURAMENTO">#N/A</definedName>
    <definedName name="fc1a">'[23]PRO-08'!#REF!</definedName>
    <definedName name="FC2A">'[23]PRO-08'!#REF!</definedName>
    <definedName name="FC3A">'[23]PRO-08'!#REF!</definedName>
    <definedName name="fcd">#REF!</definedName>
    <definedName name="fcd_11">#REF!</definedName>
    <definedName name="fce">[14]Insumos!$E$559</definedName>
    <definedName name="fcm">[14]Insumos!$E$225</definedName>
    <definedName name="fcpr">[14]Insumos!$E$120</definedName>
    <definedName name="fds">#REF!</definedName>
    <definedName name="fdsa">#REF!</definedName>
    <definedName name="fe">#REF!</definedName>
    <definedName name="fer">[14]Insumos!$E$110</definedName>
    <definedName name="FFFFFF" hidden="1">#REF!</definedName>
    <definedName name="fgl">[14]Insumos!$E$195</definedName>
    <definedName name="fglr">[14]Insumos!$E$196</definedName>
    <definedName name="fgv_Indice_atual">[45]FGV!$C$8:$V$20</definedName>
    <definedName name="fgv_Linha_atual">[45]FGV!$W$11</definedName>
    <definedName name="fili">[14]Insumos!$E$664</definedName>
    <definedName name="filp">[14]Insumos!$E$663</definedName>
    <definedName name="finan_t">[27]Peguntas!$B$50</definedName>
    <definedName name="fioa4">[14]Insumos!$E$522</definedName>
    <definedName name="fioa6">[14]Insumos!$E$523</definedName>
    <definedName name="fiom">[14]Insumos!$E$524</definedName>
    <definedName name="fiot2x0.6">[14]Insumos!$E$520</definedName>
    <definedName name="fiot4x0.6">[14]Insumos!$E$521</definedName>
    <definedName name="fluxo">'[46]450'!#REF!</definedName>
    <definedName name="FOLHA" localSheetId="6">[28]DADOS!$E$5</definedName>
    <definedName name="FOLHA">[43]DADOS!$E$5</definedName>
    <definedName name="FONTE" localSheetId="6">[28]DADOS!$B$5</definedName>
    <definedName name="FONTE">[29]DADOS!$B$5</definedName>
    <definedName name="For_qd_cs">[47]Parametros!$C$4</definedName>
    <definedName name="For_qd_tx">[47]Parametros!$B$4</definedName>
    <definedName name="fpvc">[14]Insumos!$E$198</definedName>
    <definedName name="frc">[14]Insumos!$E$377</definedName>
    <definedName name="fri">[14]Insumos!$E$157</definedName>
    <definedName name="frio">#REF!</definedName>
    <definedName name="frp">[14]Insumos!$E$194</definedName>
    <definedName name="FS">#REF!</definedName>
    <definedName name="fsa">#REF!</definedName>
    <definedName name="FT">#REF!</definedName>
    <definedName name="ftp">[14]Insumos!$E$197</definedName>
    <definedName name="fuel">#REF!</definedName>
    <definedName name="fusiv">[32]INSUMOS!$E$250</definedName>
    <definedName name="G">#REF!</definedName>
    <definedName name="gas">#REF!</definedName>
    <definedName name="GASOL_16">[30]INVENTÁRIO!$D$6</definedName>
    <definedName name="GASOL_17">[30]INVENTÁRIO!$D$6</definedName>
    <definedName name="GASOL_2">[30]INVENTÁRIO!$D$6</definedName>
    <definedName name="GASOL_6">[31]INVENTÁRIO!$D$6</definedName>
    <definedName name="gdc">[15]INSUMOS!$E$105</definedName>
    <definedName name="GFD">#REF!</definedName>
    <definedName name="gfv">#REF!</definedName>
    <definedName name="ggm">#REF!</definedName>
    <definedName name="ghb">#REF!</definedName>
    <definedName name="ghb_11">#REF!</definedName>
    <definedName name="ghj">#REF!</definedName>
    <definedName name="gml">[14]Insumos!$E$361</definedName>
    <definedName name="gon">[14]Insumos!$E$382</definedName>
    <definedName name="graf">[11]Insumos!$E$90</definedName>
    <definedName name="GRDI">#REF!</definedName>
    <definedName name="GRDP">#REF!</definedName>
    <definedName name="grfm">[14]Insumos!$E$308</definedName>
    <definedName name="grfm160">[14]Insumos!$E$309</definedName>
    <definedName name="grfm230">[14]Insumos!$E$310</definedName>
    <definedName name="GRI">#REF!</definedName>
    <definedName name="grm">[14]Insumos!$E$138</definedName>
    <definedName name="GRP">#REF!</definedName>
    <definedName name="grx">[14]Insumos!$E$910</definedName>
    <definedName name="gvc">#REF!</definedName>
    <definedName name="gvc_11">#REF!</definedName>
    <definedName name="hi">#REF!</definedName>
    <definedName name="HJN">#REF!</definedName>
    <definedName name="HJN_11">#REF!</definedName>
    <definedName name="hora">#REF!</definedName>
    <definedName name="HTML_CodePage" hidden="1">1252</definedName>
    <definedName name="HTML_Control" localSheetId="6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>#REF!</definedName>
    <definedName name="IMP">#REF!</definedName>
    <definedName name="IMP_2">#REF!</definedName>
    <definedName name="imprimacao">'[48]Memorial Pista'!$H$219</definedName>
    <definedName name="Imprimacao_larg">[27]Peguntas!$B$23</definedName>
    <definedName name="Imprimacao_m2">[26]memoria!$N$182</definedName>
    <definedName name="Indice_atual">[22]Indices!$C$8:$V$20</definedName>
    <definedName name="Indice_lin_anter">[22]Indices!$X$40</definedName>
    <definedName name="Indice_lin_atual">[22]Indices!$X$20</definedName>
    <definedName name="insumos">[39]Insumos!$A$1:$D$5214</definedName>
    <definedName name="INSUMOS_JAN_14_COM_DES">'[49]INSUMOS JAN 14 COM DES.'!$A:$IV</definedName>
    <definedName name="INSUMOS_MATERIAIS">OFFSET('[50]Insumos - Materiais'!$A$1,1,0,COUNT('[50]Insumos - Materiais'!$A$1:$A$65536),COUNTA('[50]Insumos - Materiais'!$A$1:$IV$1))</definedName>
    <definedName name="int">[14]Insumos!$E$554</definedName>
    <definedName name="inte">[14]Insumos!$E$553</definedName>
    <definedName name="ipc">[14]Insumos!$E$440</definedName>
    <definedName name="ipf">[14]Insumos!$E$441</definedName>
    <definedName name="Item">#REF!</definedName>
    <definedName name="ittp1">[14]Insumos!$E$477</definedName>
    <definedName name="itu">[14]Insumos!$E$469</definedName>
    <definedName name="itup1">[14]Insumos!$E$473</definedName>
    <definedName name="itup2">[14]Insumos!$E$474</definedName>
    <definedName name="itup3">[14]Insumos!$E$475</definedName>
    <definedName name="j">#REF!</definedName>
    <definedName name="jaav">[14]Insumos!$E$323</definedName>
    <definedName name="jaav110x110">[14]Insumos!$E$327</definedName>
    <definedName name="jaav130x110">[14]Insumos!$E$328</definedName>
    <definedName name="jaav30x110">[14]Insumos!$E$325</definedName>
    <definedName name="jaav45x110">[14]Insumos!$E$326</definedName>
    <definedName name="jaav80x40">[14]Insumos!$E$324</definedName>
    <definedName name="jaf">[14]Insumos!$E$320</definedName>
    <definedName name="jdp">[14]Insumos!$E$1069</definedName>
    <definedName name="jef">[14]Insumos!$E$322</definedName>
    <definedName name="jfr100x110">[14]Insumos!$E$321</definedName>
    <definedName name="jla1\220">[15]INSUMOS!$E$121</definedName>
    <definedName name="jla1_220">[14]Insumos!$E$601</definedName>
    <definedName name="jmv">[14]Insumos!$E$329</definedName>
    <definedName name="jmv110x110">[14]Insumos!$E$333</definedName>
    <definedName name="jmv130x110">[14]Insumos!$E$334</definedName>
    <definedName name="jmv30x110">[14]Insumos!$E$331</definedName>
    <definedName name="jmv45x110">[14]Insumos!$E$332</definedName>
    <definedName name="jmv80x40">[14]Insumos!$E$330</definedName>
    <definedName name="jpim">[14]Insumos!$E$335</definedName>
    <definedName name="JRS">#REF!</definedName>
    <definedName name="jtp1.5x3">[14]Insumos!$E$967</definedName>
    <definedName name="jtp2x3">[14]Insumos!$E$966</definedName>
    <definedName name="jvm100x110">[14]Insumos!$E$359</definedName>
    <definedName name="jvm180x110">[14]Insumos!$E$360</definedName>
    <definedName name="jvtf130x105">[14]Insumos!$E$365</definedName>
    <definedName name="jvtf135x50">[14]Insumos!$E$366</definedName>
    <definedName name="jvtt130x105">[14]Insumos!$E$367</definedName>
    <definedName name="jvtt135x50">[14]Insumos!$E$364</definedName>
    <definedName name="k">#REF!</definedName>
    <definedName name="KJH">#REF!</definedName>
    <definedName name="KK">#REF!</definedName>
    <definedName name="klar">[14]Insumos!$E$594</definedName>
    <definedName name="km">#REF!</definedName>
    <definedName name="KM.406.407">#REF!</definedName>
    <definedName name="kwh">#REF!</definedName>
    <definedName name="l_2">[45]Dados!$B$69</definedName>
    <definedName name="l_4">[45]Dados!$B$71</definedName>
    <definedName name="ladh1">[14]Insumos!$E$139</definedName>
    <definedName name="ladh2">[14]Insumos!$E$140</definedName>
    <definedName name="ladh3">[14]Insumos!$E$141</definedName>
    <definedName name="LAG">#REF!</definedName>
    <definedName name="LARANJEIRAS">#N/A</definedName>
    <definedName name="LDI">#REF!</definedName>
    <definedName name="ldr25x20">#REF!</definedName>
    <definedName name="ldr32x20">#REF!</definedName>
    <definedName name="ldr32x25">#REF!</definedName>
    <definedName name="LEI" localSheetId="6">[28]DADOS!$B$9</definedName>
    <definedName name="LEI">[29]DADOS!$H$5</definedName>
    <definedName name="lfl2x40">[14]Insumos!$E$458</definedName>
    <definedName name="liga1">#REF!</definedName>
    <definedName name="liga2">#REF!</definedName>
    <definedName name="liga3">#REF!</definedName>
    <definedName name="lige1">#REF!</definedName>
    <definedName name="lige2">#REF!</definedName>
    <definedName name="lige3">#REF!</definedName>
    <definedName name="LILASDRENA">#REF!</definedName>
    <definedName name="lim">[14]Insumos!$E$1039</definedName>
    <definedName name="limcount" hidden="1">1</definedName>
    <definedName name="liquida">[22]medicao!$L$86</definedName>
    <definedName name="lix">[14]Insumos!$E$952</definedName>
    <definedName name="lkj">#REF!</definedName>
    <definedName name="llb">[14]Insumos!$E$758</definedName>
    <definedName name="llbcs">[14]Insumos!$E$759</definedName>
    <definedName name="lnm">[14]Insumos!$E$232</definedName>
    <definedName name="Local" hidden="1">""</definedName>
    <definedName name="lpb">[14]Insumos!$E$757</definedName>
    <definedName name="lpfl20">[14]Insumos!$E$452</definedName>
    <definedName name="lpfl40">[14]Insumos!$E$451</definedName>
    <definedName name="lpm8f">[14]Insumos!$E$191</definedName>
    <definedName name="lpm8p">[14]Insumos!$E$192</definedName>
    <definedName name="lpmp">[14]Insumos!$E$193</definedName>
    <definedName name="LRANJA">'[51]CUSTO ZONA SUL'!$A$3:$N$21</definedName>
    <definedName name="LS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>#REF!</definedName>
    <definedName name="lta">[14]Insumos!$E$945</definedName>
    <definedName name="lub">[14]Insumos!$E$909</definedName>
    <definedName name="luv">[14]Insumos!$E$985</definedName>
    <definedName name="lvg12050\1">[15]INSUMOS!$E$149</definedName>
    <definedName name="lvp1\2">[15]INSUMOS!$E$170</definedName>
    <definedName name="lvp1_2">[14]Insumos!$E$668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>#REF!</definedName>
    <definedName name="mad">[14]Insumos!$E$227</definedName>
    <definedName name="mao_de_obra">#REF!</definedName>
    <definedName name="MÃODEOBRA_14">'[52]Escala salarial'!$A$29:$F$57</definedName>
    <definedName name="MÃODEOBRA_15">'[52]Escala salarial'!$A$29:$F$57</definedName>
    <definedName name="MÃODEOBRA_16">'[52]Escala salarial'!$A$29:$F$57</definedName>
    <definedName name="MÃODEOBRA_34">'[52]Escala salarial'!$A$29:$F$57</definedName>
    <definedName name="MÃODEOBRA_35">'[52]Escala salarial'!$A$29:$F$57</definedName>
    <definedName name="MÃODEOBRA_36">'[52]Escala salarial'!$A$29:$F$57</definedName>
    <definedName name="MÃODEOBRA_37">'[52]Escala salarial'!$A$29:$F$57</definedName>
    <definedName name="MÃODEOBRA_38">'[52]Escala salarial'!$A$29:$F$57</definedName>
    <definedName name="map">[14]Insumos!$E$859</definedName>
    <definedName name="mas">[14]Insumos!$E$48</definedName>
    <definedName name="material">#REF!</definedName>
    <definedName name="matex">[14]Insumos!$E$1066</definedName>
    <definedName name="MBBI">#REF!</definedName>
    <definedName name="MBBP">#REF!</definedName>
    <definedName name="mbo">[14]Insumos!$E$860</definedName>
    <definedName name="mbp">[14]Insumos!$E$858</definedName>
    <definedName name="mdn">[15]INSUMOS!$E$104</definedName>
    <definedName name="mdoinstal">#REF!</definedName>
    <definedName name="MED">#REF!</definedName>
    <definedName name="Medição">#REF!</definedName>
    <definedName name="memori">#N/A</definedName>
    <definedName name="MEMORIA">#N/A</definedName>
    <definedName name="memoria_brita">[24]MEM!#REF!</definedName>
    <definedName name="memoria_cap5070">[24]MEM!$J$67</definedName>
    <definedName name="memoria_cbuq">#REF!</definedName>
    <definedName name="memoria_filler">[24]MEM!#REF!</definedName>
    <definedName name="memoria_pintura">[24]MEM!#REF!</definedName>
    <definedName name="memoria_qdade">[53]memoria!$N$1</definedName>
    <definedName name="memoria_quant">[54]Memoria!$I$1</definedName>
    <definedName name="memoria_rev_deflator">'[45]Memoria-rev'!$G$19</definedName>
    <definedName name="memoria_rev_quant">'[45]Memoria-rev'!$L$1</definedName>
    <definedName name="memoria_rev_terra">'[45]Memoria-rev'!$A$111:$G$127</definedName>
    <definedName name="memoria_RR1C">[24]MEM!$J$61</definedName>
    <definedName name="memoria_trans_areia">[24]MEM!$J$80</definedName>
    <definedName name="memoria_trans_brita">[24]MEM!#REF!</definedName>
    <definedName name="memoria_trans_cbuq">[24]MEM!$J$73</definedName>
    <definedName name="memoria_trans_filler">[24]MEM!$J$94</definedName>
    <definedName name="MEMORIA95KMTSD">[55]Memoria!$B$2:$K$769</definedName>
    <definedName name="MemoriaNazare1">'[56]Memoria de Cálculo '!$A$12:$F$225</definedName>
    <definedName name="MEMORIATSD95KM">[55]Memoria!$B$2:$K$769</definedName>
    <definedName name="mfgi11_2">[14]Insumos!$E$726</definedName>
    <definedName name="mgr">[14]Insumos!$E$187</definedName>
    <definedName name="mimp1">[14]Insumos!$E$887</definedName>
    <definedName name="mimp2">[14]Insumos!$E$888</definedName>
    <definedName name="mlb">[14]Insumos!$E$777</definedName>
    <definedName name="mmt">[14]Insumos!$E$925</definedName>
    <definedName name="MNI">#REF!</definedName>
    <definedName name="MNP">#REF!</definedName>
    <definedName name="MNVI">#REF!</definedName>
    <definedName name="MNVP">#REF!</definedName>
    <definedName name="mob">#REF!</definedName>
    <definedName name="mobra">[57]comp1!#REF!</definedName>
    <definedName name="Modelo" hidden="1">#REF!</definedName>
    <definedName name="módulo1.Extenso">#N/A</definedName>
    <definedName name="momento_j1">[27]memoria!$G$136</definedName>
    <definedName name="momento_j2">[27]memoria!$G$162</definedName>
    <definedName name="mot">[14]Insumos!$E$1022</definedName>
    <definedName name="mou1.5">[14]Insumos!$E$213</definedName>
    <definedName name="mp10.3_4">[14]Insumos!$E$1007</definedName>
    <definedName name="mp50.1_2">[14]Insumos!$E$1008</definedName>
    <definedName name="mpm2.5">[15]INSUMOS!$E$174</definedName>
    <definedName name="mpt">[14]Insumos!$E$558</definedName>
    <definedName name="mqp">[14]Insumos!$E$968</definedName>
    <definedName name="mrm">[14]Insumos!$E$1003</definedName>
    <definedName name="MS621I">#REF!</definedName>
    <definedName name="MS621P">#REF!</definedName>
    <definedName name="msv">[14]Insumos!$E$672</definedName>
    <definedName name="mud">[14]Insumos!$E$904</definedName>
    <definedName name="MUNCKI">#REF!</definedName>
    <definedName name="MUNCKP">#REF!</definedName>
    <definedName name="mvb">[14]Insumos!$E$901</definedName>
    <definedName name="n">[37]Equipamentos!$B$3:$C$57</definedName>
    <definedName name="N.">#REF!</definedName>
    <definedName name="ncg">[14]Insumos!$E$949</definedName>
    <definedName name="ncp">[14]Insumos!$E$950</definedName>
    <definedName name="neo">[14]Insumos!$E$956</definedName>
    <definedName name="nip1_2">[14]Insumos!$E$617</definedName>
    <definedName name="nip11_2">[14]Insumos!$E$619</definedName>
    <definedName name="nip3_4">[14]Insumos!$E$618</definedName>
    <definedName name="niv">[14]Insumos!$E$37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>'[23]PRO-08'!#REF!</definedName>
    <definedName name="objeto">#REF!</definedName>
    <definedName name="OBRA" localSheetId="6">[28]DADOS!$A$2</definedName>
    <definedName name="OBRA">[29]DADOS!$A$2</definedName>
    <definedName name="odi">[14]Insumos!$E$908</definedName>
    <definedName name="ofc">#REF!</definedName>
    <definedName name="ofi">[14]Insumos!$E$27</definedName>
    <definedName name="OGU">[14]Insumos!$C$6</definedName>
    <definedName name="okaaaaa" hidden="1">#REF!</definedName>
    <definedName name="ONERA">[29]DADOS!$F$5</definedName>
    <definedName name="OnOff" hidden="1">"ON"</definedName>
    <definedName name="OO" hidden="1">#REF!</definedName>
    <definedName name="oob">#REF!</definedName>
    <definedName name="OPA">'[23]PRO-08'!#REF!</definedName>
    <definedName name="orcamento">[54]Orcamento!$B$2:$I$73</definedName>
    <definedName name="orcamento_serv">[54]Orcamento!$D$1</definedName>
    <definedName name="orcamento_unid">[58]Orcamento!$E$1</definedName>
    <definedName name="ORÇAMENTO95TRANSC">'[59]Orcamento S. Deson.'!$B$3:$I$99</definedName>
    <definedName name="Ordem" hidden="1">#REF!</definedName>
    <definedName name="orgao">#REF!</definedName>
    <definedName name="paav">[14]Insumos!$E$270</definedName>
    <definedName name="paav80x210">[14]Insumos!$E$271</definedName>
    <definedName name="paav85x210">[14]Insumos!$E$272</definedName>
    <definedName name="paav90x210">[14]Insumos!$E$273</definedName>
    <definedName name="pac">[14]Insumos!$E$781</definedName>
    <definedName name="pal60x160">[14]Insumos!$E$352</definedName>
    <definedName name="pal60x180">[14]Insumos!$E$353</definedName>
    <definedName name="pal60x210">[14]Insumos!$E$355</definedName>
    <definedName name="pal70x210">[14]Insumos!$E$356</definedName>
    <definedName name="pal80x180">[14]Insumos!$E$354</definedName>
    <definedName name="pal80x210">[14]Insumos!$E$357</definedName>
    <definedName name="Para_agua_base">#REF!</definedName>
    <definedName name="Para_agua_dmt_base">#REF!</definedName>
    <definedName name="Para_agua_dmt_regula">#REF!</definedName>
    <definedName name="Para_agua_dmt_terra">#REF!</definedName>
    <definedName name="Para_agua_regula">#REF!</definedName>
    <definedName name="Para_agua_terra">#REF!</definedName>
    <definedName name="Para_area_prev">#REF!</definedName>
    <definedName name="Para_areia_dens">#REF!</definedName>
    <definedName name="Para_areia_dmt">[53]Paramentros!$B$60</definedName>
    <definedName name="Para_base_dens">#REF!</definedName>
    <definedName name="Para_base_dmt">#REF!</definedName>
    <definedName name="Para_base_espess">#REF!</definedName>
    <definedName name="Para_base_lar">[45]Parametros!$C$43</definedName>
    <definedName name="Para_base_larg">#REF!</definedName>
    <definedName name="Para_brita_betume">[45]Parametros!$B$92</definedName>
    <definedName name="Para_brita_dens">#REF!</definedName>
    <definedName name="Para_brita_dmt_com">#REF!</definedName>
    <definedName name="Para_brita_dmt_loc">[53]Paramentros!$B$57</definedName>
    <definedName name="Para_cbuq_areia">#REF!</definedName>
    <definedName name="Para_cbuq_brita">#REF!</definedName>
    <definedName name="Para_cbuq_cap">#REF!</definedName>
    <definedName name="Para_cbuq_dens">#REF!</definedName>
    <definedName name="Para_cbuq_dmt">[53]Paramentros!$B$46</definedName>
    <definedName name="Para_cbuq_espess">#REF!</definedName>
    <definedName name="Para_cbuq_filler">#REF!</definedName>
    <definedName name="Para_cbuq_larg">#REF!</definedName>
    <definedName name="Para_cm30">[45]Parametros!$B$90</definedName>
    <definedName name="Para_desmatemento">#REF!</definedName>
    <definedName name="para_dmt">[45]Parametros!$B$84</definedName>
    <definedName name="Para_empola">[45]Parametros!$B$87</definedName>
    <definedName name="Para_empolamento">#REF!</definedName>
    <definedName name="Para_estaca_final_int">[45]Parametros!$C$18</definedName>
    <definedName name="Para_Ext_PistaSimple">[45]Parametros!$C$12</definedName>
    <definedName name="Para_extensao_prev">#REF!</definedName>
    <definedName name="Para_filler_dmt">[53]Paramentros!$B$63</definedName>
    <definedName name="Para_fin_dec">#REF!</definedName>
    <definedName name="Para_fin_tx">#REF!</definedName>
    <definedName name="Para_imprima_ext">[45]Parametros!$C$49</definedName>
    <definedName name="Para_imprima_lar">[45]Parametros!$C$50</definedName>
    <definedName name="Para_imprimacao_larg">#REF!</definedName>
    <definedName name="Para_imprimacao_taxa">#REF!</definedName>
    <definedName name="Para_inter_2">[45]Parametros!$C$24</definedName>
    <definedName name="Para_intersecao">#REF!</definedName>
    <definedName name="Para_madeira_dmt_ponte">[45]Parametros!$C$98</definedName>
    <definedName name="Para_pintura_larg">#REF!</definedName>
    <definedName name="Para_pintura_taxa">#REF!</definedName>
    <definedName name="Para_qda_dec">#REF!</definedName>
    <definedName name="Para_qda_tx">#REF!</definedName>
    <definedName name="Para_regula_espes">#REF!</definedName>
    <definedName name="Para_regula_lar">[45]Parametros!$C$39</definedName>
    <definedName name="Para_regula_larg">#REF!</definedName>
    <definedName name="Para_roco">#REF!</definedName>
    <definedName name="Para_sub">[45]Parametros!$B$77</definedName>
    <definedName name="Para_taxa">[45]Parametros!$B$88</definedName>
    <definedName name="Para_taxa_brita">[45]Parametros!$B$89</definedName>
    <definedName name="Para_tsd_lar">[45]Parametros!$C$54</definedName>
    <definedName name="Para_tss_brita">#REF!</definedName>
    <definedName name="Para_tss_lar">[45]Parametros!$C$59</definedName>
    <definedName name="Para_tss_larg">#REF!</definedName>
    <definedName name="Para_tss_RR2C">#REF!</definedName>
    <definedName name="Para_vol">[45]Parametros!$B$82</definedName>
    <definedName name="parametrizar_decimal">[54]Parametrizar!$E$25</definedName>
    <definedName name="parametros">#REF!</definedName>
    <definedName name="pas5x5_1">[14]Insumos!$E$154</definedName>
    <definedName name="pas5x5_2">[14]Insumos!$E$155</definedName>
    <definedName name="PassaExtenso">[60]!PassaExtenso</definedName>
    <definedName name="pbas">[14]Insumos!$E$134</definedName>
    <definedName name="pbf">[14]Insumos!$E$290</definedName>
    <definedName name="pbf100x210">[14]Insumos!$E$286</definedName>
    <definedName name="pbf200x200">[14]Insumos!$E$284</definedName>
    <definedName name="pbf200x210">[14]Insumos!$E$285</definedName>
    <definedName name="pbf200x230">[14]Insumos!$E$287</definedName>
    <definedName name="pbf300x210">[14]Insumos!$E$280</definedName>
    <definedName name="pbf320x210">[14]Insumos!$E$281</definedName>
    <definedName name="pbf500x200">[14]Insumos!$E$283</definedName>
    <definedName name="pbf500x250">[14]Insumos!$E$282</definedName>
    <definedName name="pbf80x230">[14]Insumos!$E$289</definedName>
    <definedName name="pbf90x230">[14]Insumos!$E$288</definedName>
    <definedName name="pbl85x210">[14]Insumos!$E$368</definedName>
    <definedName name="pca145x25">[14]Insumos!$E$839</definedName>
    <definedName name="pcad">[14]Insumos!$E$385</definedName>
    <definedName name="pcaf">[14]Insumos!$E$291</definedName>
    <definedName name="pcc">[14]Insumos!$E$999</definedName>
    <definedName name="pcf150x210">[14]Insumos!$E$267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>[14]Insumos!$E$343</definedName>
    <definedName name="pcl60x160">[14]Insumos!$E$344</definedName>
    <definedName name="pcl60x210">[14]Insumos!$E$345</definedName>
    <definedName name="pcl70x210">[14]Insumos!$E$346</definedName>
    <definedName name="pcl80x210">[14]Insumos!$E$347</definedName>
    <definedName name="pcl80x210v">[14]Insumos!$E$348</definedName>
    <definedName name="pclf50x160">[14]Insumos!$E$341</definedName>
    <definedName name="pclf55x110">[14]Insumos!$E$340</definedName>
    <definedName name="pclf60x160">[14]Insumos!$E$342</definedName>
    <definedName name="pcm">[14]Insumos!$E$877</definedName>
    <definedName name="pco">[14]Insumos!$E$944</definedName>
    <definedName name="pcp">[14]Insumos!$E$878</definedName>
    <definedName name="pcs60x210">[14]Insumos!$E$263</definedName>
    <definedName name="pcs70x210">[14]Insumos!$E$264</definedName>
    <definedName name="pcs80x210">[14]Insumos!$E$265</definedName>
    <definedName name="pdc20x30">[14]Insumos!$E$147</definedName>
    <definedName name="pdc30x30">[14]Insumos!$E$148</definedName>
    <definedName name="pdm">[14]Insumos!$E$54</definedName>
    <definedName name="pdp">[14]Insumos!$E$145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>[14]Insumos!$E$49</definedName>
    <definedName name="pem10x50">[14]Insumos!$E$919</definedName>
    <definedName name="pen">[14]Insumos!$E$299</definedName>
    <definedName name="pes">[15]INSUMOS!$E$141</definedName>
    <definedName name="pesquisa">#REF!</definedName>
    <definedName name="pessoal">#REF!</definedName>
    <definedName name="pft8x110">[14]Insumos!$E$256</definedName>
    <definedName name="pgaf">[14]Insumos!$E$292</definedName>
    <definedName name="pgfe">[14]Insumos!$E$300</definedName>
    <definedName name="pgr">[14]Insumos!$E$388</definedName>
    <definedName name="pgr30x30">[14]Insumos!$E$132</definedName>
    <definedName name="pgr40x40">[14]Insumos!$E$131</definedName>
    <definedName name="picc">[14]Insumos!$E$1000</definedName>
    <definedName name="pig">[14]Insumos!$E$136</definedName>
    <definedName name="PII">#REF!</definedName>
    <definedName name="pin">[14]Insumos!$E$780</definedName>
    <definedName name="PIP">#REF!</definedName>
    <definedName name="PIPAI">#REF!</definedName>
    <definedName name="PIPAP">#REF!</definedName>
    <definedName name="Pista_larg">[26]memoria!#REF!</definedName>
    <definedName name="pju">#REF!</definedName>
    <definedName name="PL">#REF!</definedName>
    <definedName name="PL_DNER_BARREIRO">#REF!</definedName>
    <definedName name="PL_PB_BARREIRO">#REF!</definedName>
    <definedName name="pla">[14]Insumos!$E$873</definedName>
    <definedName name="PLANILHA">#N/A</definedName>
    <definedName name="Planilha_Orca">#REF!</definedName>
    <definedName name="planilha_rev">[61]Revisão!$A$10:$H$55</definedName>
    <definedName name="plb">[14]Insumos!$E$778</definedName>
    <definedName name="plc">[14]Insumos!$E$217</definedName>
    <definedName name="plc2.5">#REF!</definedName>
    <definedName name="pldner">#REF!</definedName>
    <definedName name="plm">[14]Insumos!$E$233</definedName>
    <definedName name="plpb">#REF!</definedName>
    <definedName name="plv">[14]Insumos!$E$953</definedName>
    <definedName name="pmc">[14]Insumos!$E$293</definedName>
    <definedName name="pmc200x210">[14]Insumos!$E$298</definedName>
    <definedName name="pmc50x210">[14]Insumos!$E$294</definedName>
    <definedName name="pmc55x210">[14]Insumos!$E$295</definedName>
    <definedName name="pmc80x210">[14]Insumos!$E$296</definedName>
    <definedName name="pmc85x210">[14]Insumos!$E$297</definedName>
    <definedName name="pmf">[14]Insumos!$E$176</definedName>
    <definedName name="pmm80x210">[14]Insumos!$E$358</definedName>
    <definedName name="pmr">[14]Insumos!$E$175</definedName>
    <definedName name="pms">[14]Insumos!$E$234</definedName>
    <definedName name="pmtv">[14]Insumos!$E$182</definedName>
    <definedName name="pmtv130x110">[14]Insumos!$E$185</definedName>
    <definedName name="pmtv350x110">[14]Insumos!$E$184</definedName>
    <definedName name="pmtv360x110">[14]Insumos!$E$183</definedName>
    <definedName name="pmtv50x110">[14]Insumos!$E$186</definedName>
    <definedName name="pnaav130x110">[14]Insumos!$E$180</definedName>
    <definedName name="pnaav350x110">[14]Insumos!$E$179</definedName>
    <definedName name="pnaav360x110">[14]Insumos!$E$178</definedName>
    <definedName name="pnaav50x110">[14]Insumos!$E$181</definedName>
    <definedName name="pnc">[14]Insumos!$E$982</definedName>
    <definedName name="pod">[14]Insumos!$E$55</definedName>
    <definedName name="pogaf">[14]Insumos!$E$269</definedName>
    <definedName name="pomr150x210">[14]Insumos!$E$350</definedName>
    <definedName name="pomr165x210">[14]Insumos!$E$351</definedName>
    <definedName name="pomr80x210">[14]Insumos!$E$349</definedName>
    <definedName name="pon6x6">[14]Insumos!$E$228</definedName>
    <definedName name="pontal">#REF!</definedName>
    <definedName name="ponte_canavieira_quant">[45]Canavieira!$H$1</definedName>
    <definedName name="ponte_gurgueia">[45]Gurguéia!$A$6:$H$198</definedName>
    <definedName name="ponte_gurgueia_quant">[45]Gurguéia!$H$1</definedName>
    <definedName name="ponte_lavandeira">[45]Lavandeira!$A$6:$H$570</definedName>
    <definedName name="ponte_lavandeira_quant">[45]Lavandeira!$H$1</definedName>
    <definedName name="ponte_mendes">[45]Mendes!$A$6:$H$736</definedName>
    <definedName name="ponte_mendes_quant">[45]Mendes!$H$1</definedName>
    <definedName name="ponte_pocim">[45]Pocim!$A$6:$H$170</definedName>
    <definedName name="ponte_pocim_quant">[45]Pocim!$H$1</definedName>
    <definedName name="ponte_porta">[45]Porta!$A$5:$H$677</definedName>
    <definedName name="ponte_porta_quant">[45]Porta!$H$1</definedName>
    <definedName name="ponte_resumo">'[45]ponte res'!$A$1:$AA$48</definedName>
    <definedName name="ponte_resumo_quant">'[45]ponte res'!$Y$1</definedName>
    <definedName name="ponte_solado">[45]Solado!$A$6:$H$178</definedName>
    <definedName name="ponte_solado_quant">[45]Solado!$H$1</definedName>
    <definedName name="ponte_vacas">[45]Vacas!$A$6:$H$562</definedName>
    <definedName name="ponte_vacas_quant">[45]Vacas!$H$1</definedName>
    <definedName name="ponte_varzea">'[45]Varzea G.'!$A$5:$H$549</definedName>
    <definedName name="ponte_varzea_quant">'[45]Varzea G.'!$H$1</definedName>
    <definedName name="pos">[14]Insumos!$E$954</definedName>
    <definedName name="PP">'[23]PRO-08'!#REF!</definedName>
    <definedName name="ppb">[14]Insumos!$E$779</definedName>
    <definedName name="ppha">[14]Insumos!$E$797</definedName>
    <definedName name="pphi">[14]Insumos!$E$796</definedName>
    <definedName name="pphl">[14]Insumos!$E$795</definedName>
    <definedName name="pphpl">[14]Insumos!$E$798</definedName>
    <definedName name="ppp">[14]Insumos!$E$149</definedName>
    <definedName name="ppt">[14]Insumos!$E$146</definedName>
    <definedName name="Prd" hidden="1">#N/A</definedName>
    <definedName name="PrdAux" hidden="1">#N/A</definedName>
    <definedName name="preco_aco">[27]memoria!#REF!</definedName>
    <definedName name="preco_alvena">[27]memoria!#REF!</definedName>
    <definedName name="preco_arga">[27]memoria!#REF!</definedName>
    <definedName name="preco_concr">[27]memoria!#REF!</definedName>
    <definedName name="preco_esc1a">[27]memoria!#REF!</definedName>
    <definedName name="preco_escora">[27]memoria!#REF!</definedName>
    <definedName name="preco_madeira">[27]memoria!#REF!</definedName>
    <definedName name="PREF">#REF!</definedName>
    <definedName name="PREF_10">#REF!</definedName>
    <definedName name="PREF_11">#REF!</definedName>
    <definedName name="PREF_4">#REF!</definedName>
    <definedName name="PREF_5">#REF!</definedName>
    <definedName name="PREF_6">#REF!</definedName>
    <definedName name="PREF_7">#REF!</definedName>
    <definedName name="PREF_9">#REF!</definedName>
    <definedName name="Previsto">[27]Peguntas!$B$40</definedName>
    <definedName name="prf">[14]Insumos!$E$568</definedName>
    <definedName name="prg">[14]Insumos!$E$260</definedName>
    <definedName name="primer">[14]Insumos!$E$869</definedName>
    <definedName name="prl250m">[14]Insumos!$E$449</definedName>
    <definedName name="processo">#REF!</definedName>
    <definedName name="PROJ">#REF!</definedName>
    <definedName name="proponente">'[39]Memória 2 quartos'!$C$3</definedName>
    <definedName name="pse">[14]Insumos!$E$722</definedName>
    <definedName name="pslb">[14]Insumos!$E$800</definedName>
    <definedName name="pslp">[14]Insumos!$E$799</definedName>
    <definedName name="psp">[14]Insumos!$E$801</definedName>
    <definedName name="ptac">[14]Insumos!$E$793</definedName>
    <definedName name="ptcf">[14]Insumos!$E$278</definedName>
    <definedName name="ptcf80x210">[14]Insumos!$E$279</definedName>
    <definedName name="ptdc6">[14]Insumos!$E$417</definedName>
    <definedName name="ptin">[14]Insumos!$E$792</definedName>
    <definedName name="ptlb">[14]Insumos!$E$791</definedName>
    <definedName name="ptm">[14]Insumos!$E$1002</definedName>
    <definedName name="ptmc">[14]Insumos!$E$301</definedName>
    <definedName name="ptmc70x70">[14]Insumos!$E$303</definedName>
    <definedName name="ptmc80x60">[14]Insumos!$E$302</definedName>
    <definedName name="ptmv">[14]Insumos!$E$274</definedName>
    <definedName name="ptmv80x210">[14]Insumos!$E$275</definedName>
    <definedName name="ptmv85x210">[14]Insumos!$E$276</definedName>
    <definedName name="ptmv90x210">[14]Insumos!$E$277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>[14]Insumos!$E$955</definedName>
    <definedName name="pvo">[14]Insumos!$E$934</definedName>
    <definedName name="pvtf150x250">[14]Insumos!$E$369</definedName>
    <definedName name="pvtt280x210">[14]Insumos!$E$370</definedName>
    <definedName name="q">#REF!</definedName>
    <definedName name="QD" hidden="1">#REF!</definedName>
    <definedName name="Qdade_revista">[27]Peguntas!$B$43</definedName>
    <definedName name="qdsb12">[14]Insumos!$E$425</definedName>
    <definedName name="qdsb3">[14]Insumos!$E$427</definedName>
    <definedName name="qdsb6">[14]Insumos!$E$426</definedName>
    <definedName name="qdt20x20">[14]Insumos!$E$428</definedName>
    <definedName name="qdt40x40">[14]Insumos!$E$429</definedName>
    <definedName name="qdt60x60">[14]Insumos!$E$430</definedName>
    <definedName name="qgm">[14]Insumos!$E$421</definedName>
    <definedName name="qgt">[14]Insumos!$E$420</definedName>
    <definedName name="qpa30x30">[14]Insumos!$E$435</definedName>
    <definedName name="qpe40x40">[14]Insumos!$E$431</definedName>
    <definedName name="qpe50x50">[14]Insumos!$E$432</definedName>
    <definedName name="qpe60x60">[14]Insumos!$E$433</definedName>
    <definedName name="qpe80x80">[14]Insumos!$E$434</definedName>
    <definedName name="qpg30x30">[14]Insumos!$E$436</definedName>
    <definedName name="qq">[33]Pontes!#REF!</definedName>
    <definedName name="QQ_2">#N/A</definedName>
    <definedName name="Qsdfasdf896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qualquer">[33]Pontes!#REF!</definedName>
    <definedName name="QUANT">#REF!</definedName>
    <definedName name="quanti_n">[27]Peguntas!$B$47</definedName>
    <definedName name="quanti_t">[27]Peguntas!$B$48</definedName>
    <definedName name="Quantidade">[26]Texto!$A$21</definedName>
    <definedName name="QW" localSheetId="6">Plan1</definedName>
    <definedName name="QW" localSheetId="2">Plan1</definedName>
    <definedName name="QW">Plan1</definedName>
    <definedName name="raa">[14]Insumos!$E$398</definedName>
    <definedName name="RBV">[62]Teor!$C$3:$C$7</definedName>
    <definedName name="RCA15I">#REF!</definedName>
    <definedName name="RCA15P">#REF!</definedName>
    <definedName name="RCA25I">#REF!</definedName>
    <definedName name="RCA25P">#REF!</definedName>
    <definedName name="rca25x3">[14]Insumos!$E$842</definedName>
    <definedName name="rca25x5">[14]Insumos!$E$841</definedName>
    <definedName name="rca40x5">[14]Insumos!$E$840</definedName>
    <definedName name="Rdrd">#REF!</definedName>
    <definedName name="rdt13.8">[15]INSUMOS!$E$138</definedName>
    <definedName name="rdv">[14]Insumos!$E$935</definedName>
    <definedName name="rEANETO4" localSheetId="6">Plan1</definedName>
    <definedName name="rEANETO4" localSheetId="2">Plan1</definedName>
    <definedName name="rEANETO4">Plan1</definedName>
    <definedName name="reb">[14]Insumos!$E$117</definedName>
    <definedName name="rec">[14]Insumos!$E$135</definedName>
    <definedName name="REC_BRITA">#REF!</definedName>
    <definedName name="REC_SEM_BRITA">#REF!</definedName>
    <definedName name="REE">#REF!</definedName>
    <definedName name="ree7x20">[14]Insumos!$E$392</definedName>
    <definedName name="ree7x30">[14]Insumos!$E$393</definedName>
    <definedName name="reec">#REF!</definedName>
    <definedName name="REF">#REF!</definedName>
    <definedName name="REG">#REF!</definedName>
    <definedName name="REGULA">#REF!</definedName>
    <definedName name="Regula_agua_consu">[27]Peguntas!$B$12</definedName>
    <definedName name="Regula_espess">[27]Peguntas!$B$11</definedName>
    <definedName name="Regula_larg">[27]Peguntas!$B$10</definedName>
    <definedName name="Regula_largura">[26]memoria!$H$102</definedName>
    <definedName name="Regula_qdade">[26]memoria!$N$95</definedName>
    <definedName name="RegulaEspessPrev">#REF!</definedName>
    <definedName name="RegulaEspessRev">#REF!</definedName>
    <definedName name="RegulaLargPrev">#REF!</definedName>
    <definedName name="RegulaLargRev">#REF!</definedName>
    <definedName name="Relat" hidden="1">#REF!</definedName>
    <definedName name="releff">[32]INSUMOS!$E$247</definedName>
    <definedName name="relequip">#REF!</definedName>
    <definedName name="releter">[32]INSUMOS!$E$248</definedName>
    <definedName name="repg">[14]Insumos!$E$875</definedName>
    <definedName name="repp">[14]Insumos!$E$876</definedName>
    <definedName name="RES">#REF!</definedName>
    <definedName name="RESUMO">#N/A</definedName>
    <definedName name="resumo2">#REF!</definedName>
    <definedName name="RETROI">#REF!</definedName>
    <definedName name="RETROP">#REF!</definedName>
    <definedName name="Revisao">#REF!</definedName>
    <definedName name="Revisao_rev">'[24]Orca-Ruas'!$E$1</definedName>
    <definedName name="Revisao_serv">'[24]Orca-Ruas'!$C$1</definedName>
    <definedName name="Revisao_und">'[24]Orca-Ruas'!$D$1</definedName>
    <definedName name="Revisto">[27]Peguntas!$B$39</definedName>
    <definedName name="rfa">[14]Insumos!$E$397</definedName>
    <definedName name="rgc1_2">[14]Insumos!$E$640</definedName>
    <definedName name="rgc11_2">[14]Insumos!$E$643</definedName>
    <definedName name="rgcr1">#REF!</definedName>
    <definedName name="rgcr1_2">[14]Insumos!$E$646</definedName>
    <definedName name="rgcr11_2">[14]Insumos!$E$647</definedName>
    <definedName name="rgcr2">[14]Insumos!$E$648</definedName>
    <definedName name="rgg1_2">[14]Insumos!$E$753</definedName>
    <definedName name="rgg3_4">[14]Insumos!$E$754</definedName>
    <definedName name="rgp1\2">[15]INSUMOS!$E$118</definedName>
    <definedName name="rgp1_2">[14]Insumos!$E$636</definedName>
    <definedName name="rgp3_4">[14]Insumos!$E$637</definedName>
    <definedName name="rip">[14]Insumos!$E$221</definedName>
    <definedName name="rip2.5">[14]Insumos!$E$220</definedName>
    <definedName name="RLCG11I">#REF!</definedName>
    <definedName name="RLCG11P">#REF!</definedName>
    <definedName name="RLI">#REF!</definedName>
    <definedName name="RLISOI">#REF!</definedName>
    <definedName name="RLISOP">#REF!</definedName>
    <definedName name="rlm">[14]Insumos!$E$874</definedName>
    <definedName name="RLP">#REF!</definedName>
    <definedName name="RMA">'[23]PRO-08'!#REF!</definedName>
    <definedName name="rnt">[14]Insumos!$E$941</definedName>
    <definedName name="rod">[14]Insumos!$E$981</definedName>
    <definedName name="rodovia_pi">[45]Dados!$B$26</definedName>
    <definedName name="rop">[14]Insumos!$E$446</definedName>
    <definedName name="RP">#REF!</definedName>
    <definedName name="rpc1_2">[14]Insumos!$E$645</definedName>
    <definedName name="rpc7x30">[14]Insumos!$E$396</definedName>
    <definedName name="rpcr3_4">[14]Insumos!$E$650</definedName>
    <definedName name="RPI">#REF!</definedName>
    <definedName name="RPNEUSI">#REF!</definedName>
    <definedName name="RPNEUSP">#REF!</definedName>
    <definedName name="RPP">#REF!</definedName>
    <definedName name="rpp1_2">[14]Insumos!$E$639</definedName>
    <definedName name="rql">[14]Insumos!$E$158</definedName>
    <definedName name="RR2C_qdade">[27]memoria!$M$223</definedName>
    <definedName name="RR2C_taxa_TSD">[27]Peguntas!$B$28</definedName>
    <definedName name="RR2C_taxa_TSS">[27]Peguntas!$B$32</definedName>
    <definedName name="RS">#REF!</definedName>
    <definedName name="rtb">[14]Insumos!$E$939</definedName>
    <definedName name="S" localSheetId="6">Plan1</definedName>
    <definedName name="S" localSheetId="2">Plan1</definedName>
    <definedName name="S">Plan1</definedName>
    <definedName name="SAL">[14]Insumos!$C$12</definedName>
    <definedName name="sap">#REF!</definedName>
    <definedName name="sar">[14]Insumos!$E$218</definedName>
    <definedName name="sarjeta">[27]memoria!$E$379</definedName>
    <definedName name="sbg">#REF!</definedName>
    <definedName name="sbp">[14]Insumos!$E$980</definedName>
    <definedName name="SBRP">#REF!</definedName>
    <definedName name="SBTC">#REF!</definedName>
    <definedName name="sd">#REF!</definedName>
    <definedName name="seat15">[15]INSUMOS!$E$139</definedName>
    <definedName name="secao_base_espess">[42]secao!$J$7</definedName>
    <definedName name="sel">[14]Insumos!$E$868</definedName>
    <definedName name="sencount" hidden="1">1</definedName>
    <definedName name="SER">#REF!</definedName>
    <definedName name="servico">#REF!</definedName>
    <definedName name="servicos">[39]Serviços!$A$1:$F$4177</definedName>
    <definedName name="sext1">[14]Insumos!$E$119</definedName>
    <definedName name="simples_80_cor">[27]memoria!$E$466</definedName>
    <definedName name="sin">[15]INSUMOS!$E$102</definedName>
    <definedName name="slb">[14]Insumos!$E$787</definedName>
    <definedName name="SMIN">#REF!</definedName>
    <definedName name="soe">[14]Insumos!$E$118</definedName>
    <definedName name="sol1.5">[14]Insumos!$E$402</definedName>
    <definedName name="sol1.5x15">[14]Insumos!$E$403</definedName>
    <definedName name="sol1.5x17">[14]Insumos!$E$404</definedName>
    <definedName name="sol2.5">[14]Insumos!$E$408</definedName>
    <definedName name="sol2.5x15">[14]Insumos!$E$409</definedName>
    <definedName name="sol2.5x17">[14]Insumos!$E$410</definedName>
    <definedName name="sol2x15">[14]Insumos!$E$406</definedName>
    <definedName name="sol2x17">[14]Insumos!$E$407</definedName>
    <definedName name="Solto">[63]Contrato!#REF!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'[64]61M-CBMI:MAT-BET'!$H$18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>[14]Insumos!$E$790</definedName>
    <definedName name="srs">[14]Insumos!$E$1006</definedName>
    <definedName name="srv">[14]Insumos!$E$31</definedName>
    <definedName name="ssw">#REF!</definedName>
    <definedName name="ST_01">[65]Planilha!$F$9</definedName>
    <definedName name="ST_02">[65]Planilha!$F$58</definedName>
    <definedName name="ST_03">[65]Planilha!$F$107</definedName>
    <definedName name="ST_04">[65]Planilha!$F$156</definedName>
    <definedName name="ST_05">[65]Planilha!$F$205</definedName>
    <definedName name="ST_06">[65]Planilha!$F$254</definedName>
    <definedName name="ST_07">[65]Planilha!$F$303</definedName>
    <definedName name="ST_08">[65]Planilha!$F$352</definedName>
    <definedName name="ST_09">[65]Planilha!$F$401</definedName>
    <definedName name="ST_10">[65]Planilha!$F$450</definedName>
    <definedName name="stm">[14]Insumos!$E$1004</definedName>
    <definedName name="Sub_">[27]Peguntas!$B$42</definedName>
    <definedName name="SUMMERY">#REF!</definedName>
    <definedName name="svt">[14]Insumos!$E$865</definedName>
    <definedName name="sx">#REF!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>#REF!</definedName>
    <definedName name="tab">[14]Insumos!$E$219</definedName>
    <definedName name="tabb">[14]Insumos!$E$937</definedName>
    <definedName name="tac">[14]Insumos!$E$494</definedName>
    <definedName name="tal">[14]Insumos!$E$82</definedName>
    <definedName name="tan">[14]Insumos!$E$492</definedName>
    <definedName name="tanp">[14]Insumos!$E$493</definedName>
    <definedName name="tarp">[14]Insumos!$E$484</definedName>
    <definedName name="Taxa_brita_TSD">[27]Peguntas!$B$29</definedName>
    <definedName name="taxa_brita_TSS">[27]Peguntas!$B$33</definedName>
    <definedName name="taz">[14]Insumos!$E$80</definedName>
    <definedName name="TB">#REF!</definedName>
    <definedName name="tb100cm">#REF!</definedName>
    <definedName name="tb60cm">#REF!</definedName>
    <definedName name="tb80cm">#REF!</definedName>
    <definedName name="tbcg15">[14]Insumos!$E$743</definedName>
    <definedName name="tbcg22">[14]Insumos!$E$744</definedName>
    <definedName name="tbv">[14]Insumos!$E$214</definedName>
    <definedName name="tcef">#REF!</definedName>
    <definedName name="tcg1_2">[14]Insumos!$E$634</definedName>
    <definedName name="tcl1_2">[14]Insumos!$E$633</definedName>
    <definedName name="tco">[14]Insumos!$E$480</definedName>
    <definedName name="tcop">[14]Insumos!$E$481</definedName>
    <definedName name="tcpp">[14]Insumos!$E$482</definedName>
    <definedName name="tea1_220">[14]Insumos!$E$608</definedName>
    <definedName name="tebg1_2.15">[14]Insumos!$E$747</definedName>
    <definedName name="tebg3_4.22">[14]Insumos!$E$748</definedName>
    <definedName name="tecg15">[14]Insumos!$E$745</definedName>
    <definedName name="tecg22">[14]Insumos!$E$746</definedName>
    <definedName name="teco">[14]Insumos!$E$1065</definedName>
    <definedName name="tecs">#REF!</definedName>
    <definedName name="tefg40">[14]Insumos!$E$103</definedName>
    <definedName name="tefg50">[14]Insumos!$E$104</definedName>
    <definedName name="tefg65">[14]Insumos!$E$105</definedName>
    <definedName name="telha">NA()</definedName>
    <definedName name="teo">[14]Insumos!$E$1025</definedName>
    <definedName name="teon1">[14]Insumos!$E$77</definedName>
    <definedName name="Teor">[62]Teor!$A$3:$A$7</definedName>
    <definedName name="Terra_agua_consumo">[27]Peguntas!$B$8</definedName>
    <definedName name="Terra_agua_dmt">[27]memoria!$M$57</definedName>
    <definedName name="Terra_empol">[27]Peguntas!$B$7</definedName>
    <definedName name="TerraAguaPrev">#REF!</definedName>
    <definedName name="TerraAguaRev">#REF!</definedName>
    <definedName name="TerraDMTAguaPrev">#REF!</definedName>
    <definedName name="TerraDMTAguaRev">#REF!</definedName>
    <definedName name="tes">[15]INSUMOS!$E$140</definedName>
    <definedName name="teste">[33]Pontes!#REF!</definedName>
    <definedName name="tev">[14]Insumos!$E$57</definedName>
    <definedName name="Texto_area">[26]Texto!$A$18</definedName>
    <definedName name="Texto_espess">[26]Texto!$A$19</definedName>
    <definedName name="Texto_Ext">[26]Texto!$A$15</definedName>
    <definedName name="Texto_larg">[26]Texto!$A$16</definedName>
    <definedName name="Texto_larg_med">[26]Texto!$A$17</definedName>
    <definedName name="Texto_vol">[26]Texto!$A$20</definedName>
    <definedName name="tfo">[14]Insumos!$E$78</definedName>
    <definedName name="tfs">[14]Insumos!$E$940</definedName>
    <definedName name="the">#REF!</definedName>
    <definedName name="TID">#REF!</definedName>
    <definedName name="TID_10">#REF!</definedName>
    <definedName name="TID_11">#REF!</definedName>
    <definedName name="TID_4">#REF!</definedName>
    <definedName name="TID_5">#REF!</definedName>
    <definedName name="TID_6">#REF!</definedName>
    <definedName name="TID_7">#REF!</definedName>
    <definedName name="TID_9">#REF!</definedName>
    <definedName name="tim">[14]Insumos!$E$926</definedName>
    <definedName name="_xlnm.Print_Titles" localSheetId="3">'CPUs '!$1:$3</definedName>
    <definedName name="_xlnm.Print_Titles" localSheetId="6">'LSINAPI '!$4:$4</definedName>
    <definedName name="_xlnm.Print_Titles" localSheetId="2">MC!$2:$4</definedName>
    <definedName name="_xlnm.Print_Titles" localSheetId="1">'Orçamento Sintético'!$1:$4</definedName>
    <definedName name="tjc">[15]INSUMOS!$E$51</definedName>
    <definedName name="tjf">[14]Insumos!$E$61</definedName>
    <definedName name="tjt">[14]Insumos!$E$376</definedName>
    <definedName name="tjv">[14]Insumos!$E$66</definedName>
    <definedName name="tla14x2">[14]Insumos!$E$95</definedName>
    <definedName name="tlc">[15]INSUMOS!$E$50</definedName>
    <definedName name="tle">[14]Insumos!$E$79</definedName>
    <definedName name="tlf">[15]INSUMOS!$E$107</definedName>
    <definedName name="tll">[14]Insumos!$E$488</definedName>
    <definedName name="tllp">[14]Insumos!$E$489</definedName>
    <definedName name="tlm1_2">[14]Insumos!$E$622</definedName>
    <definedName name="tmf">[14]Insumos!$E$1037</definedName>
    <definedName name="tmi">[14]Insumos!$E$490</definedName>
    <definedName name="tmip">[14]Insumos!$E$491</definedName>
    <definedName name="tmk">[14]Insumos!$E$1042</definedName>
    <definedName name="tmt">[14]Insumos!$E$81</definedName>
    <definedName name="tnc1_2">[14]Insumos!$E$631</definedName>
    <definedName name="tnc3_4">[14]Insumos!$E$632</definedName>
    <definedName name="tncb1_2">[14]Insumos!$E$630</definedName>
    <definedName name="tni1_2">[14]Insumos!$E$629</definedName>
    <definedName name="tnp1\2">[15]INSUMOS!$E$122</definedName>
    <definedName name="tnp1_2">[14]Insumos!$E$628</definedName>
    <definedName name="top">[14]Insumos!$E$33</definedName>
    <definedName name="topm">[14]Insumos!$E$34</definedName>
    <definedName name="TOT">[14]Resumo!$F$12</definedName>
    <definedName name="TOTAL">#REF!</definedName>
    <definedName name="tpb">[14]Insumos!$E$782</definedName>
    <definedName name="TPI">#REF!</definedName>
    <definedName name="tpl1\2">[15]INSUMOS!$E$134</definedName>
    <definedName name="tpl1_2">[14]Insumos!$E$627</definedName>
    <definedName name="TPM">#REF!</definedName>
    <definedName name="tpmfs">[15]INSUMOS!$E$135</definedName>
    <definedName name="TPP">#REF!</definedName>
    <definedName name="tpr">[14]Insumos!$E$1031</definedName>
    <definedName name="tpri">[14]Insumos!$E$889</definedName>
    <definedName name="tps1_2">[14]Insumos!$E$615</definedName>
    <definedName name="tps11_2">[14]Insumos!$E$616</definedName>
    <definedName name="tram20">[14]Insumos!$E$1010</definedName>
    <definedName name="tram25">[14]Insumos!$E$1011</definedName>
    <definedName name="Transporte">[26]Texto!$A$22</definedName>
    <definedName name="trb">[15]INSUMOS!$E$79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>[14]Insumos!$E$419</definedName>
    <definedName name="trpc">[14]Insumos!$E$1062</definedName>
    <definedName name="TRTD6I">#REF!</definedName>
    <definedName name="TRTD6P">#REF!</definedName>
    <definedName name="TRTD8I">#REF!</definedName>
    <definedName name="TRTD8P">#REF!</definedName>
    <definedName name="TRTPI">#REF!</definedName>
    <definedName name="TRTPP">#REF!</definedName>
    <definedName name="TSD">#REF!</definedName>
    <definedName name="TSD_area">[27]memoria!$M$209</definedName>
    <definedName name="TSD_larg">[27]Peguntas!$B$27</definedName>
    <definedName name="TSD_m2">[26]memoria!#REF!</definedName>
    <definedName name="tspp">[14]Insumos!$E$485</definedName>
    <definedName name="TSS_area">[27]memoria!$M$216</definedName>
    <definedName name="TSS_larg">[27]Peguntas!$B$31</definedName>
    <definedName name="TSS_m2">[26]memoria!$N$199</definedName>
    <definedName name="tssp">#REF!</definedName>
    <definedName name="tst">[33]Pontes!#REF!</definedName>
    <definedName name="tta">[14]Insumos!$E$853</definedName>
    <definedName name="ttc">[14]Insumos!$E$866</definedName>
    <definedName name="tte">[14]Insumos!$E$864</definedName>
    <definedName name="ttel">#REF!</definedName>
    <definedName name="ttk">#REF!</definedName>
    <definedName name="ttl">[14]Insumos!$E$854</definedName>
    <definedName name="tto">[14]Insumos!$E$863</definedName>
    <definedName name="ttt">[14]Insumos!$E$486</definedName>
    <definedName name="tttp">[14]Insumos!$E$487</definedName>
    <definedName name="ttv">[14]Insumos!$E$855</definedName>
    <definedName name="tub100ca2">[14]Insumos!$E$820</definedName>
    <definedName name="tub60ca2">[14]Insumos!$E$818</definedName>
    <definedName name="tub80ca2">[14]Insumos!$E$819</definedName>
    <definedName name="tubd40">[14]Insumos!$E$698</definedName>
    <definedName name="Tuboscon">#REF!</definedName>
    <definedName name="TUDO">#REF!</definedName>
    <definedName name="tup">[14]Insumos!$E$479</definedName>
    <definedName name="tus">[14]Insumos!$E$478</definedName>
    <definedName name="tx_2_para">[40]memoria!$P$1</definedName>
    <definedName name="tx_3">[40]memoria!$N$1</definedName>
    <definedName name="txa">[14]Insumos!$E$857</definedName>
    <definedName name="u" hidden="1">#REF!</definedName>
    <definedName name="ugkasgfohaoshfoahfohaohoihgeohoehghahghgoihwogoadhgohgoihogh">'[66]COMP. RAMPA'!AA</definedName>
    <definedName name="Und" hidden="1">#N/A</definedName>
    <definedName name="uni11_2">[14]Insumos!$E$621</definedName>
    <definedName name="unidade">[54]Parametrizar!$D$28:$E$53</definedName>
    <definedName name="unidade_coluna">[54]Parametrizar!$D$29:$D$51</definedName>
    <definedName name="UNIT">#REF!</definedName>
    <definedName name="USS">#REF!</definedName>
    <definedName name="V">#REF!</definedName>
    <definedName name="vaf">[14]Insumos!$E$336</definedName>
    <definedName name="val11_2">[14]Insumos!$E$620</definedName>
    <definedName name="Vazios">[62]Teor!$B$3:$B$7</definedName>
    <definedName name="vbn">#REF!</definedName>
    <definedName name="vcx">#REF!</definedName>
    <definedName name="vemAZ25">[14]Insumos!$E$1017</definedName>
    <definedName name="vep">[14]Insumos!$E$969</definedName>
    <definedName name="verde">#REF!</definedName>
    <definedName name="verdepav">#REF!</definedName>
    <definedName name="vfi3.5">[14]Insumos!$E$897</definedName>
    <definedName name="vig">[14]Insumos!$E$38</definedName>
    <definedName name="VII">#REF!</definedName>
    <definedName name="VIP">#REF!</definedName>
    <definedName name="vli">[14]Insumos!$E$712</definedName>
    <definedName name="vlp">[14]Insumos!$E$713</definedName>
    <definedName name="VLR">#REF!</definedName>
    <definedName name="vol_jaz">[27]memoria!$G$164</definedName>
    <definedName name="vol_jaz_01">[27]memoria!$G$134</definedName>
    <definedName name="vol_jaz_02">[27]memoria!$G$160</definedName>
    <definedName name="vpe">[14]Insumos!$E$973</definedName>
    <definedName name="vpi">[14]Insumos!$E$974</definedName>
    <definedName name="vsb">[14]Insumos!$E$768</definedName>
    <definedName name="vsbc">[14]Insumos!$E$770</definedName>
    <definedName name="vsbpc">[14]Insumos!$E$769</definedName>
    <definedName name="vtt">[14]Insumos!$E$552</definedName>
    <definedName name="vzx">#REF!</definedName>
    <definedName name="WEWRWR">#N/A</definedName>
    <definedName name="wrn.Orçamento." localSheetId="6" hidden="1">{#N/A,#N/A,FALSE,"Planilha";#N/A,#N/A,FALSE,"Resumo";#N/A,#N/A,FALSE,"Fisico";#N/A,#N/A,FALSE,"Financeiro";#N/A,#N/A,FALSE,"Financeiro"}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6">Plan1</definedName>
    <definedName name="WWW" localSheetId="2">Plan1</definedName>
    <definedName name="WWW">Plan1</definedName>
    <definedName name="x">[62]Equipamentos!#REF!</definedName>
    <definedName name="XC">#REF!</definedName>
    <definedName name="XCVZ">#REF!</definedName>
    <definedName name="XCVZ_11">#REF!</definedName>
    <definedName name="xx" hidden="1">#REF!</definedName>
    <definedName name="XXX">#N/A</definedName>
    <definedName name="Z_022B7420_7F94_427F_B370_84030F9B3342_.wvu.FilterData" hidden="1">#REF!</definedName>
    <definedName name="Z_04BC043C_175B_412D_8093_6F29CD74FBAE_.wvu.FilterData" hidden="1">#REF!</definedName>
    <definedName name="Z_058B9256_CB4D_4C39_834D_D693FEEB491F_.wvu.FilterData" hidden="1">#REF!</definedName>
    <definedName name="Z_05D1A71D_3B7B_4FB7_8DF3_B8E29CA3927A_.wvu.FilterData" hidden="1">#REF!</definedName>
    <definedName name="Z_07C2CF55_E6DF_411A_AB00_7E155615468C_.wvu.FilterData" hidden="1">#REF!</definedName>
    <definedName name="Z_0B1003A7_69DB_4D5B_966D_57B9E8AF76FB_.wvu.FilterData" hidden="1">#REF!</definedName>
    <definedName name="Z_0C3EE359_64F6_4049_9576_8EACA8563EA4_.wvu.FilterData" hidden="1">#REF!</definedName>
    <definedName name="Z_0D05AC4E_32D3_4985_8208_9776E00AC749_.wvu.FilterData" hidden="1">#REF!</definedName>
    <definedName name="Z_0DC459DE_F68C_4E33_8D1E_F1663ABAC944_.wvu.FilterData" hidden="1">#REF!</definedName>
    <definedName name="Z_0FACBA89_1203_4ED8_87E5_EC1D45B051B7_.wvu.FilterData" hidden="1">#REF!</definedName>
    <definedName name="Z_0FEA3536_5108_4591_BECF_C3181387F85F_.wvu.FilterData" hidden="1">#REF!</definedName>
    <definedName name="Z_0FEFDB42_ECBC_4500_A6C8_FEE3D368790B_.wvu.FilterData" hidden="1">#REF!</definedName>
    <definedName name="Z_110A0651_47C7_408E_B3BF_0C80D30B95FC_.wvu.FilterData" hidden="1">#REF!</definedName>
    <definedName name="Z_128E64DD_BE84_40EE_A6D2_C9B0EB25CBBD_.wvu.FilterData" hidden="1">#REF!</definedName>
    <definedName name="Z_12F2973E_0018_407B_98AD_CD9C5D1F65FA_.wvu.FilterData" hidden="1">#REF!</definedName>
    <definedName name="Z_137DAE61_8A8D_4219_A4CC_0EEC18A94882_.wvu.FilterData" hidden="1">#REF!</definedName>
    <definedName name="Z_13E06FB5_D019_406D_B278_1B53AD2F6386_.wvu.FilterData" hidden="1">#REF!</definedName>
    <definedName name="Z_14D375AC_5615_46DE_8EE3_95915B2A8B54_.wvu.FilterData" hidden="1">#REF!</definedName>
    <definedName name="Z_15B5DC78_B02F_4AC6_8572_015040A55619_.wvu.FilterData" hidden="1">#REF!</definedName>
    <definedName name="Z_166D6F0F_4D44_46E7_8C36_48FD4848B5AA_.wvu.FilterData" hidden="1">#REF!</definedName>
    <definedName name="Z_16FAB836_2255_4D4C_90E4_6B46255F3759_.wvu.FilterData" hidden="1">#REF!</definedName>
    <definedName name="Z_198D391C_95CB_49F5_8924_5FEA3CE5C98A_.wvu.FilterData" hidden="1">#REF!</definedName>
    <definedName name="Z_1D9C37CC_3E33_4D4D_B7CD_819F75C83D65_.wvu.FilterData" hidden="1">#REF!</definedName>
    <definedName name="Z_1DF9838C_880D_4C4E_BFFE_89B5894EC40F_.wvu.FilterData" hidden="1">#REF!</definedName>
    <definedName name="Z_1EF42BFC_874B_4E01_B67D_1607E823ACD0_.wvu.FilterData" hidden="1">#REF!</definedName>
    <definedName name="Z_1F94C6E7_3CCA_4599_AF6F_4D6291B2AD93_.wvu.FilterData" hidden="1">#REF!</definedName>
    <definedName name="Z_20A9AA17_0DEB_4190_8DAD_FC60D0D33A52_.wvu.FilterData" hidden="1">#REF!</definedName>
    <definedName name="Z_2103F656_ECB2_4F99_BE9B_56F4D7A5CEE2_.wvu.FilterData" hidden="1">#REF!</definedName>
    <definedName name="Z_2158A2BC_8DB5_455D_AFDE_914B22949288_.wvu.FilterData" hidden="1">#REF!</definedName>
    <definedName name="Z_21A967FF_561E_495F_AEB9_4DD3BEDA53BC_.wvu.FilterData" hidden="1">#REF!</definedName>
    <definedName name="Z_227E7522_DC52_4EA7_A11A_0741FF23CC42_.wvu.FilterData" hidden="1">#REF!</definedName>
    <definedName name="Z_23BA0C23_280B_4568_A53C_1C6D2E85772A_.wvu.FilterData" hidden="1">#REF!</definedName>
    <definedName name="Z_244346C6_3866_4160_9E2E_C77913F25398_.wvu.FilterData" hidden="1">#REF!</definedName>
    <definedName name="Z_25117F67_F0EE_43EF_8FF9_79F533CE10B0_.wvu.FilterData" hidden="1">#REF!</definedName>
    <definedName name="Z_259E2DDE_5459_4510_B7A2_66F49964C56E_.wvu.FilterData" hidden="1">#REF!</definedName>
    <definedName name="Z_25C7DFCF_BE54_4A41_B957_DE39B9B2A5B5_.wvu.FilterData" hidden="1">#REF!</definedName>
    <definedName name="Z_272E0E4D_901D_11D7_B59C_0050DAB35C7B_.wvu.FilterData" hidden="1">#REF!</definedName>
    <definedName name="Z_27D9353E_5A5F_49BF_8724_FA312A4073FF_.wvu.FilterData" hidden="1">#REF!</definedName>
    <definedName name="Z_299BE965_B904_49FA_A79D_B9538F94936F_.wvu.FilterData" hidden="1">#REF!</definedName>
    <definedName name="Z_29D37CE9_76D1_4D09_99A0_55ABA6929929_.wvu.FilterData" hidden="1">#REF!</definedName>
    <definedName name="Z_2C05BC27_731C_41F4_980F_CD81E4A7A662_.wvu.FilterData" hidden="1">#REF!</definedName>
    <definedName name="Z_2C0BDCBF_705B_4E5A_9659_05D99EC56641_.wvu.FilterData" hidden="1">#REF!</definedName>
    <definedName name="Z_2CD580B5_D99D_45ED_AC1E_45F8CBBBB9F1_.wvu.FilterData" hidden="1">#REF!</definedName>
    <definedName name="Z_2D98D706_A306_4353_8B3D_DA92F9EAEC9A_.wvu.FilterData" hidden="1">#REF!</definedName>
    <definedName name="Z_2F8736FC_F07E_49E8_9C13_8E0A0F5EFE5F_.wvu.FilterData" hidden="1">#REF!</definedName>
    <definedName name="Z_304C2F7A_D3A6_4DBA_A568_C3E56D7C6E2F_.wvu.FilterData" hidden="1">#REF!</definedName>
    <definedName name="Z_30E0ACE8_B29A_44E9_B542_E8C1CA3FD802_.wvu.FilterData" hidden="1">#REF!</definedName>
    <definedName name="Z_31A27EA2_D574_43B8_A671_7419A12151C9_.wvu.FilterData" hidden="1">#REF!</definedName>
    <definedName name="Z_32D1B352_62AB_4105_8DFC_EAA2DF743365_.wvu.FilterData" hidden="1">#REF!</definedName>
    <definedName name="Z_330DF436_5BED_40AF_AC51_73D268BD9DF4_.wvu.FilterData" hidden="1">#REF!</definedName>
    <definedName name="Z_33B8EF57_2FB1_4600_9590_B0A2F2FE409B_.wvu.FilterData" hidden="1">#REF!</definedName>
    <definedName name="Z_3404588C_6CE7_4C97_A62C_D19D9EE290D3_.wvu.FilterData" hidden="1">#REF!</definedName>
    <definedName name="Z_34E71878_8D1A_4343_91A1_3FE085136D2B_.wvu.FilterData" hidden="1">#REF!</definedName>
    <definedName name="Z_37611AA0_E86A_42C8_8705_108B25E060A1_.wvu.FilterData" hidden="1">#REF!</definedName>
    <definedName name="Z_38FE6CED_4C19_4332_9788_ACC902B20A46_.wvu.FilterData" hidden="1">#REF!</definedName>
    <definedName name="Z_394E75CB_4F7F_4C88_A08F_29E48E587341_.wvu.FilterData" hidden="1">#REF!</definedName>
    <definedName name="Z_3C200595_20A3_4A0C_B071_705F4AD5DAD3_.wvu.FilterData" hidden="1">#REF!</definedName>
    <definedName name="Z_3E93FF4A_0B7F_475C_A63C_54FBDB9DB4C5_.wvu.FilterData" hidden="1">#REF!</definedName>
    <definedName name="Z_3FF05DC4_CA9E_470D_A193_91785ACE00EF_.wvu.FilterData" hidden="1">#REF!</definedName>
    <definedName name="Z_43791B95_57D7_42F4_8815_D1B7E488543E_.wvu.FilterData" hidden="1">#REF!</definedName>
    <definedName name="Z_445AA90F_6D9B_40F5_8E1D_CE1EF57CF450_.wvu.FilterData" hidden="1">#REF!</definedName>
    <definedName name="Z_454E0C40_F84F_42A3_A371_6F23C1F38595_.wvu.FilterData" hidden="1">#REF!</definedName>
    <definedName name="Z_4608FCB3_3552_4D58_B6CE_B8F34D78221E_.wvu.FilterData" hidden="1">#REF!</definedName>
    <definedName name="Z_46E47F7C_9185_4E39_BED5_B4A69FF64CC1_.wvu.FilterData" hidden="1">#REF!</definedName>
    <definedName name="Z_48202D5D_77CB_41DE_8C59_9325C98D7C97_.wvu.FilterData" hidden="1">#REF!</definedName>
    <definedName name="Z_48824DFE_B714_4D0B_9E95_F01C5BAD5D1F_.wvu.FilterData" hidden="1">#REF!</definedName>
    <definedName name="Z_4C45D885_33EE_4DA9_BF96_6B10CFBA5596_.wvu.FilterData" hidden="1">#REF!</definedName>
    <definedName name="Z_4D344757_9064_4D2F_A3A5_69132D23B7B9_.wvu.FilterData" hidden="1">#REF!</definedName>
    <definedName name="Z_4E773EE1_0A5B_43A9_9C28_FFB0A27D19C3_.wvu.FilterData" hidden="1">#REF!</definedName>
    <definedName name="Z_5122F04C_91B2_4031_BAE2_43203D520992_.wvu.FilterData" hidden="1">#REF!</definedName>
    <definedName name="Z_52B8D0B0_5872_4367_8D38_9AA5A4B975B3_.wvu.FilterData" hidden="1">#REF!</definedName>
    <definedName name="Z_532423B2_94C7_44C1_9A2A_9712DAE92CE9_.wvu.FilterData" hidden="1">#REF!</definedName>
    <definedName name="Z_53F31130_5EA7_42BA_93EB_88A7CB743782_.wvu.FilterData" hidden="1">#REF!</definedName>
    <definedName name="Z_55213581_1831_4A94_AB4D_23E4F8BC8085_.wvu.FilterData" hidden="1">#REF!</definedName>
    <definedName name="Z_552B9204_1C85_45BC_B148_AF3E206BDAA2_.wvu.FilterData" hidden="1">#REF!</definedName>
    <definedName name="Z_566671FC_5910_47FD_B961_1065A17D262D_.wvu.FilterData" hidden="1">#REF!</definedName>
    <definedName name="Z_569D17FA_30FE_42CA_8D65_E126C1C01EC2_.wvu.FilterData" hidden="1">#REF!</definedName>
    <definedName name="Z_573E904E_5C2F_4CA2_AFCF_918B916322E4_.wvu.FilterData" hidden="1">#REF!</definedName>
    <definedName name="Z_58DA6172_DC47_4A5F_B420_207BB6987764_.wvu.FilterData" hidden="1">#REF!</definedName>
    <definedName name="Z_58FCB891_F6F4_46F2_BF6B_861E585C9231_.wvu.FilterData" hidden="1">#REF!</definedName>
    <definedName name="Z_59A87EBA_E018_40E8_A580_AB2176E95D7E_.wvu.FilterData" hidden="1">#REF!</definedName>
    <definedName name="Z_5A3E740D_87C0_4F85_AB6D_B402AD860D04_.wvu.FilterData" hidden="1">#REF!</definedName>
    <definedName name="Z_5B42E6B5_40AA_4D3F_B932_EF1583491CDE_.wvu.FilterData" hidden="1">#REF!</definedName>
    <definedName name="Z_5B7B4951_7310_4C66_B906_4D046076272E_.wvu.FilterData" hidden="1">#REF!</definedName>
    <definedName name="Z_5D41F4B9_83DF_4509_9C07_453BA5A62846_.wvu.FilterData" hidden="1">#REF!</definedName>
    <definedName name="Z_5DB05E9F_8F3B_4886_A6CB_2CC53331BA7A_.wvu.FilterData" hidden="1">#REF!</definedName>
    <definedName name="Z_5F096896_2CB8_4B96_A0FE_9AB50EEEEFAB_.wvu.FilterData" hidden="1">#REF!</definedName>
    <definedName name="Z_60DF8B29_1C1F_4B50_BDA8_B8E0C7DD04C3_.wvu.Cols" hidden="1">[67]Jurídico!$D$1:$D$65536,[67]Jurídico!$F$1:$K$65536</definedName>
    <definedName name="Z_60DF8B29_1C1F_4B50_BDA8_B8E0C7DD04C3_.wvu.FilterData" hidden="1">#REF!</definedName>
    <definedName name="Z_615F4A4D_D5AB_4A04_81F5_F436484247A5_.wvu.FilterData" hidden="1">#REF!</definedName>
    <definedName name="Z_616443B5_6F0D_4082_9223_F71B54305366_.wvu.FilterData" hidden="1">#REF!</definedName>
    <definedName name="Z_631F0312_B404_409F_AF2B_39FB2D25040B_.wvu.FilterData" hidden="1">#REF!</definedName>
    <definedName name="Z_632CF316_8294_4588_87E1_2B69E184A62B_.wvu.FilterData" hidden="1">#REF!</definedName>
    <definedName name="Z_66D1BA5F_F4AE_443C_8583_CE89D6674A73_.wvu.FilterData" hidden="1">#REF!</definedName>
    <definedName name="Z_66DD4806_8039_438A_B1CE_46CC5B464050_.wvu.FilterData" hidden="1">#REF!</definedName>
    <definedName name="Z_67B65FDF_FF67_490E_B8E5_92DC66C9FC9D_.wvu.FilterData" hidden="1">#REF!</definedName>
    <definedName name="Z_68B709DF_9429_4090_9106_386C5F16C4D7_.wvu.FilterData" hidden="1">#REF!</definedName>
    <definedName name="Z_690BC25F_5AA3_4B4B_9507_8C197E768E98_.wvu.FilterData" hidden="1">#REF!</definedName>
    <definedName name="Z_6A66B8A7_491B_4A29_94A1_39F4FDA32C48_.wvu.FilterData" hidden="1">#REF!</definedName>
    <definedName name="Z_6A6F36C8_24A1_4147_9C63_27B7978935DD_.wvu.FilterData" hidden="1">#REF!</definedName>
    <definedName name="Z_6C2050D3_ABE5_4B48_B2A7_DDDD21669987_.wvu.FilterData" hidden="1">#REF!</definedName>
    <definedName name="Z_6CD84A0B_C00D_4BC8_A655_6383CCA4B296_.wvu.FilterData" hidden="1">#REF!</definedName>
    <definedName name="Z_6D5E5F42_E924_48A0_A50F_5BB481AFD1D5_.wvu.FilterData" hidden="1">#REF!</definedName>
    <definedName name="Z_6D789842_F56B_40C4_8907_F36C02855F76_.wvu.FilterData" hidden="1">#REF!</definedName>
    <definedName name="Z_6E345713_0818_471C_B54B_D890B987A0BC_.wvu.FilterData" hidden="1">#REF!</definedName>
    <definedName name="Z_701DEAE4_9CF1_491A_A54B_A6AE3235639D_.wvu.FilterData" hidden="1">#REF!</definedName>
    <definedName name="Z_7319B1DA_C8AE_4D1D_AB4C_B14141921483_.wvu.FilterData" hidden="1">#REF!</definedName>
    <definedName name="Z_75A1B66F_9EE1_4406_8264_C9BF12113183_.wvu.FilterData" hidden="1">#REF!</definedName>
    <definedName name="Z_7651BD63_D75B_41A5_B133_06AE6A84AE8F_.wvu.FilterData" hidden="1">#REF!</definedName>
    <definedName name="Z_767B7DB4_B657_4E6E_831B_84CA933FFCBE_.wvu.FilterData" hidden="1">#REF!</definedName>
    <definedName name="Z_76FA93EF_40A9_4929_9B4A_2213742C1620_.wvu.FilterData" hidden="1">#REF!</definedName>
    <definedName name="Z_78A33412_D032_45F7_9C2D_D4A31DB937D9_.wvu.FilterData" hidden="1">#REF!</definedName>
    <definedName name="Z_796E4E5E_16C3_474D_B1D5_F6D39CD34051_.wvu.FilterData" hidden="1">#REF!</definedName>
    <definedName name="Z_7BFA9C41_C881_48A8_90C2_F93F8E16E599_.wvu.FilterData" hidden="1">#REF!</definedName>
    <definedName name="Z_7BFBCE1E_B6C5_4BAC_AD95_2B50D2ED28AB_.wvu.FilterData" hidden="1">#REF!</definedName>
    <definedName name="Z_7C6FEBF3_4382_4282_BBB0_E0269BEE42DE_.wvu.FilterData" hidden="1">#REF!</definedName>
    <definedName name="Z_7D057642_92FA_4DD6_84C5_B10B17893E1F_.wvu.FilterData" hidden="1">#REF!</definedName>
    <definedName name="Z_7ED5F3D1_B838_492E_9467_7E7CE6B348ED_.wvu.FilterData" hidden="1">#REF!</definedName>
    <definedName name="Z_8090FD3B_94DF_4ACF_9708_D5B9ADEFD29C_.wvu.FilterData" hidden="1">#REF!</definedName>
    <definedName name="Z_8149A5A7_8307_4FA6_B457_A66B8A6DFABD_.wvu.FilterData" hidden="1">#REF!</definedName>
    <definedName name="Z_819A0FD3_B678_47E8_9DFB_641B3990B590_.wvu.FilterData" hidden="1">#REF!</definedName>
    <definedName name="Z_82999604_BD48_4054_BDCB_CB8B074A34A3_.wvu.FilterData" hidden="1">#REF!</definedName>
    <definedName name="Z_8473B3F0_0740_4E9F_9BAE_9113E5077DE8_.wvu.FilterData" hidden="1">#REF!</definedName>
    <definedName name="Z_85A83A94_71B4_44C8_8B5A_68CAA2461241_.wvu.FilterData" hidden="1">#REF!</definedName>
    <definedName name="Z_86E0C273_91AF_11D7_9C1E_0004231B06E7_.wvu.FilterData" hidden="1">#REF!</definedName>
    <definedName name="Z_87F04A72_68BF_497D_8569_47D1A3B89590_.wvu.FilterData" hidden="1">#REF!</definedName>
    <definedName name="Z_893CBEFD_F317_41F0_BA87_CC1860E1F73B_.wvu.FilterData" hidden="1">#REF!</definedName>
    <definedName name="Z_89D83FA2_2F4F_4275_9074_3A6247C2CDA6_.wvu.FilterData" hidden="1">#REF!</definedName>
    <definedName name="Z_8B2E8E84_1A68_4B75_A867_04E8EAC8E685_.wvu.FilterData" hidden="1">#REF!</definedName>
    <definedName name="Z_8B5FADF8_BAFC_44E0_9D1D_DE21657D83CA_.wvu.FilterData" hidden="1">#REF!</definedName>
    <definedName name="Z_8CBA7976_3F45_4926_8F5C_251343B1DCDB_.wvu.FilterData" hidden="1">#REF!</definedName>
    <definedName name="Z_8D213052_8AFD_4E06_B410_DCB431062572_.wvu.FilterData" hidden="1">#REF!</definedName>
    <definedName name="Z_8EA755F4_0515_4AA0_970C_55F473C7FD9B_.wvu.FilterData" hidden="1">#REF!</definedName>
    <definedName name="Z_8F33F4E3_A14E_4DD4_ADD4_B19023A45B10_.wvu.FilterData" hidden="1">#REF!</definedName>
    <definedName name="Z_901BF8EA_CA8A_411C_8FD3_BCB793FCF48A_.wvu.FilterData" hidden="1">#REF!</definedName>
    <definedName name="Z_91488B6D_F045_4050_BA1B_41C2E3B3B10A_.wvu.FilterData" hidden="1">#REF!</definedName>
    <definedName name="Z_92919032_3A1D_4E0A_A8D8_FD23494D13A8_.wvu.FilterData" hidden="1">#REF!</definedName>
    <definedName name="Z_9587B38A_B060_410B_8598_4B23623A371C_.wvu.FilterData" hidden="1">#REF!</definedName>
    <definedName name="Z_96EB0306_BB94_45E8_9D0D_4C07A6623010_.wvu.FilterData" hidden="1">#REF!</definedName>
    <definedName name="Z_97666733_8666_4F9D_9588_AF9B6CF9224C_.wvu.FilterData" hidden="1">#REF!</definedName>
    <definedName name="Z_98599B4F_1D05_4040_9183_E1D7A1DDEB9C_.wvu.FilterData" hidden="1">#REF!</definedName>
    <definedName name="Z_98C8BF36_C172_45C3_8EFB_521E6ACCA0D3_.wvu.FilterData" hidden="1">#REF!</definedName>
    <definedName name="Z_9A372634_7C2D_4502_BF44_0C63FD1FB6D2_.wvu.FilterData" hidden="1">#REF!</definedName>
    <definedName name="Z_9A5CC0D4_28E7_4461_BE2E_802002496535_.wvu.FilterData" hidden="1">#REF!</definedName>
    <definedName name="Z_9C86BF25_210A_4B5C_9F2A_856CA801294A_.wvu.FilterData" hidden="1">#REF!</definedName>
    <definedName name="Z_9C8AF864_7E20_415C_848E_C2849E8CBF0C_.wvu.FilterData" hidden="1">#REF!</definedName>
    <definedName name="Z_9E7B61E2_2701_4257_A261_86548A6D7D7C_.wvu.FilterData" hidden="1">#REF!</definedName>
    <definedName name="Z_A0276843_5A14_4A7A_AD1C_583475FE9ED2_.wvu.FilterData" hidden="1">#REF!</definedName>
    <definedName name="Z_A2CB926C_E33A_4E38_9626_682814771DB1_.wvu.FilterData" hidden="1">#REF!</definedName>
    <definedName name="Z_A320C8A7_8D87_4204_85D4_AE25493D1363_.wvu.FilterData" hidden="1">#REF!</definedName>
    <definedName name="Z_A5F4C2AC_640B_40D9_88C9_69B3215DBE96_.wvu.FilterData" hidden="1">#REF!</definedName>
    <definedName name="Z_A686C168_1672_48B1_ADFD_481A1276CC81_.wvu.FilterData" hidden="1">#REF!</definedName>
    <definedName name="Z_A933351F_4BD3_4901_98D5_53D192BD61DC_.wvu.FilterData" hidden="1">#REF!</definedName>
    <definedName name="Z_AA0BD2F5_1513_40DB_B224_CC27CA57E181_.wvu.FilterData" hidden="1">#REF!</definedName>
    <definedName name="Z_AA329A38_94E6_4014_8D54_EFB48C7FA433_.wvu.FilterData" hidden="1">#REF!</definedName>
    <definedName name="Z_AC5679A6_5A24_441C_BBA3_F0C9D8E8E441_.wvu.FilterData" hidden="1">#REF!</definedName>
    <definedName name="Z_ACE528A7_3516_429C_8E77_FA07F86ED2D8_.wvu.Cols" hidden="1">#REF!</definedName>
    <definedName name="Z_AE302359_F16A_4874_8921_3865B0ECD878_.wvu.FilterData" hidden="1">#REF!</definedName>
    <definedName name="Z_AF0BF736_181F_4A59_8FB9_D3BCA8E591F7_.wvu.FilterData" hidden="1">#REF!</definedName>
    <definedName name="Z_AF12B415_1D2E_4088_9C86_BB0173951217_.wvu.FilterData" hidden="1">#REF!</definedName>
    <definedName name="Z_AF537E87_E5DE_4792_8C82_FFA1FC35463A_.wvu.FilterData" hidden="1">#REF!</definedName>
    <definedName name="Z_B1269BAB_A618_45E5_8379_9ECE98405A14_.wvu.FilterData" hidden="1">#REF!</definedName>
    <definedName name="Z_B20EEB3D_E9E6_496E_8678_B417DDC74718_.wvu.FilterData" hidden="1">#REF!</definedName>
    <definedName name="Z_B4864B96_AD18_4114_8AFA_A8BAA8915737_.wvu.FilterData" hidden="1">#REF!</definedName>
    <definedName name="Z_B645C4A8_1830_42C7_9DBF_0F519499A6CE_.wvu.FilterData" hidden="1">#REF!</definedName>
    <definedName name="Z_B7475313_60A1_440E_A07B_6B97978B34F2_.wvu.FilterData" hidden="1">#REF!</definedName>
    <definedName name="Z_B891B51F_1CA2_435F_A819_8A494B08D3EE_.wvu.FilterData" hidden="1">#REF!</definedName>
    <definedName name="Z_B8CE2FA5_D3F2_48A0_8603_A3FBA2808CB4_.wvu.FilterData" hidden="1">#REF!</definedName>
    <definedName name="Z_B9837360_94DA_11D7_9C1E_0004231B06E7_.wvu.FilterData" hidden="1">#REF!</definedName>
    <definedName name="Z_BBE1AFA0_C6F6_4019_9D53_075DA4654337_.wvu.FilterData" hidden="1">#REF!</definedName>
    <definedName name="Z_BC0EED6A_3F15_49FF_A48F_B40AC74B528A_.wvu.FilterData" hidden="1">#REF!</definedName>
    <definedName name="Z_BC4212E8_2D54_48E9_A2B4_66875F86EBEF_.wvu.FilterData" hidden="1">#REF!</definedName>
    <definedName name="Z_BE48B5BF_102F_4FB8_8807_DA126440E01B_.wvu.FilterData" hidden="1">#REF!</definedName>
    <definedName name="Z_BE949522_4A35_4352_9A91_0CE0E28D3461_.wvu.FilterData" hidden="1">#REF!</definedName>
    <definedName name="Z_C1310828_8567_4952_A9D3_7183F1221321_.wvu.FilterData" hidden="1">#REF!</definedName>
    <definedName name="Z_C581774C_2FCD_4906_B930_CCB3F9F9A50B_.wvu.FilterData" hidden="1">#REF!</definedName>
    <definedName name="Z_C67C9A44_7556_4756_AC39_E00F137116ED_.wvu.FilterData" hidden="1">#REF!</definedName>
    <definedName name="Z_C908089F_9A5A_11D7_9C1E_0004231B06E7_.wvu.FilterData" hidden="1">#REF!</definedName>
    <definedName name="Z_C942EE3A_8DBF_41D7_ADAF_F43C01F31E23_.wvu.FilterData" hidden="1">#REF!</definedName>
    <definedName name="Z_CB8FB7EE_B771_11D7_9C1E_0004231B06E7_.wvu.FilterData" hidden="1">#REF!</definedName>
    <definedName name="Z_CB8FB7F1_B771_11D7_9C1E_0004231B06E7_.wvu.FilterData" hidden="1">#REF!</definedName>
    <definedName name="Z_CD48E0DF_E307_492A_9CFD_ADF6DE6ECCFB_.wvu.FilterData" hidden="1">#REF!</definedName>
    <definedName name="Z_CDAD3BC7_95B1_4949_91B3_EAB234D2A550_.wvu.FilterData" hidden="1">#REF!</definedName>
    <definedName name="Z_CE1A6073_4007_44EE_88D3_3C79CF746C78_.wvu.FilterData" hidden="1">#REF!</definedName>
    <definedName name="Z_D0500033_B90B_46E5_BD62_60D0DA033A55_.wvu.FilterData" hidden="1">#REF!</definedName>
    <definedName name="Z_D11C04A2_606C_4EF4_9AD3_4865E5EFAE70_.wvu.FilterData" hidden="1">#REF!</definedName>
    <definedName name="Z_D1371C66_ADFD_11D7_9C1E_0004231B06E7_.wvu.FilterData" hidden="1">#REF!</definedName>
    <definedName name="Z_D1371C82_ADFD_11D7_9C1E_0004231B06E7_.wvu.FilterData" hidden="1">#REF!</definedName>
    <definedName name="Z_D1371C98_ADFD_11D7_9C1E_0004231B06E7_.wvu.FilterData" hidden="1">#REF!</definedName>
    <definedName name="Z_D15727E9_9BC2_420E_AC98_E8E9B60BD754_.wvu.FilterData" hidden="1">#REF!</definedName>
    <definedName name="Z_D371D622_5497_46A4_826D_01F2F492E39D_.wvu.FilterData" hidden="1">#REF!</definedName>
    <definedName name="Z_D3FF2053_BD11_4CA8_9648_A06F387C0C79_.wvu.FilterData" hidden="1">#REF!</definedName>
    <definedName name="Z_D4D6DC3A_302F_4BF4_8221_EFB7EA05B30F_.wvu.FilterData" hidden="1">#REF!</definedName>
    <definedName name="Z_D4FF4BA0_F9BE_4CEE_B334_FBD19DA86BF4_.wvu.FilterData" hidden="1">#REF!</definedName>
    <definedName name="Z_D5810466_54E3_455B_B341_3E7B86FB72D3_.wvu.FilterData" hidden="1">#REF!</definedName>
    <definedName name="Z_D60B1DF7_D653_4F01_B5AD_6A66E578C24F_.wvu.FilterData" hidden="1">#REF!</definedName>
    <definedName name="Z_D684BA0E_B94B_4BF7_8F27_4E3A1924425C_.wvu.FilterData" hidden="1">#REF!</definedName>
    <definedName name="Z_D9443332_B48E_4E65_8F23_AC96FB75A5A9_.wvu.FilterData" hidden="1">#REF!</definedName>
    <definedName name="Z_DAA35AF8_874B_4671_A195_994D9700CFB0_.wvu.FilterData" hidden="1">#REF!</definedName>
    <definedName name="Z_DB31579F_8662_40C5_BB19_660F0F7B70E5_.wvu.FilterData" hidden="1">#REF!</definedName>
    <definedName name="Z_DB349C77_BBCF_4BF0_8906_770DC9CEB279_.wvu.FilterData" hidden="1">#REF!</definedName>
    <definedName name="Z_DBA9A16F_C863_43D6_BEF6_4907AD7FF11A_.wvu.FilterData" hidden="1">#REF!</definedName>
    <definedName name="Z_DC39DC03_5BF1_41DE_A26D_8DA774859990_.wvu.FilterData" hidden="1">#REF!</definedName>
    <definedName name="Z_DC4BE57B_E9B6_4823_AAB5_0B4AD0A1C9F8_.wvu.FilterData" hidden="1">#REF!</definedName>
    <definedName name="Z_DD40B456_B833_4D7B_A3C9_47AA2D6A0830_.wvu.FilterData" hidden="1">#REF!</definedName>
    <definedName name="Z_DDC9046D_2716_4CA3_9471_7091058B3C12_.wvu.FilterData" hidden="1">#REF!</definedName>
    <definedName name="Z_DF3B204A_F509_4DA0_BCB7_F89536B5FEBF_.wvu.FilterData" hidden="1">#REF!</definedName>
    <definedName name="Z_E3FFE9E0_6C4F_4FB4_A56E_FBE96871B5C8_.wvu.Cols" hidden="1">[67]Jurídico!$D$1:$D$65536,[67]Jurídico!$F$1:$K$65536</definedName>
    <definedName name="Z_E3FFE9E0_6C4F_4FB4_A56E_FBE96871B5C8_.wvu.FilterData" hidden="1">#REF!</definedName>
    <definedName name="Z_E42D429F_E4E8_41D2_9176_83C726BAF8E3_.wvu.FilterData" hidden="1">#REF!</definedName>
    <definedName name="Z_E491B72F_902A_11D7_9C1E_0004231B06E7_.wvu.FilterData" hidden="1">#REF!</definedName>
    <definedName name="Z_E491B77E_902A_11D7_9C1E_0004231B06E7_.wvu.FilterData" hidden="1">#REF!</definedName>
    <definedName name="Z_E4A534A8_CD89_4423_9F3F_8134353F3CAC_.wvu.FilterData" hidden="1">#REF!</definedName>
    <definedName name="Z_E4E1532E_DC25_47E7_8CAC_8E70342889F1_.wvu.FilterData" hidden="1">#REF!</definedName>
    <definedName name="Z_E74731A0_5CEF_4B97_AFDD_B1DCA3953478_.wvu.FilterData" hidden="1">#REF!</definedName>
    <definedName name="Z_E7582842_0D7F_4174_A223_2AB1DD8C9047_.wvu.FilterData" hidden="1">#REF!</definedName>
    <definedName name="Z_E7E3B215_0D2B_424B_B9A9_091ABF42A9B2_.wvu.FilterData" hidden="1">#REF!</definedName>
    <definedName name="Z_E833D806_B408_4951_8EA0_84873DD98CC6_.wvu.FilterData" hidden="1">#REF!</definedName>
    <definedName name="Z_E84FA520_D8B7_472A_9913_1B62E15D532D_.wvu.FilterData" hidden="1">#REF!</definedName>
    <definedName name="Z_E856A7FB_F0DE_4CE8_85BE_FBD78193AF0B_.wvu.FilterData" hidden="1">#REF!</definedName>
    <definedName name="Z_E8B81FC8_C17A_451A_B505_641DE5886245_.wvu.FilterData" hidden="1">#REF!</definedName>
    <definedName name="Z_EA900FC6_5EC3_4E18_9ED9_37FAC8862A4C_.wvu.FilterData" hidden="1">#REF!</definedName>
    <definedName name="Z_EC12F0CE_807C_4CF2_B52D_1E5945238C05_.wvu.FilterData" hidden="1">#REF!</definedName>
    <definedName name="Z_EC74CDC8_4C91_4C55_BE9F_24DF0A9793FF_.wvu.FilterData" hidden="1">#REF!</definedName>
    <definedName name="Z_ED3E33DB_FBFA_4FDE_929F_AD12074101A3_.wvu.FilterData" hidden="1">#REF!</definedName>
    <definedName name="Z_EE21DFC7_81AA_40DA_B313_9BC83DA41DD6_.wvu.FilterData" hidden="1">#REF!</definedName>
    <definedName name="Z_EE5311D7_3149_40F1_82F5_7EEC6ACB6C85_.wvu.FilterData" hidden="1">#REF!</definedName>
    <definedName name="Z_EEE8CD21_C3A5_4786_B8BE_B9E68F0A5347_.wvu.FilterData" hidden="1">#REF!</definedName>
    <definedName name="Z_F0522591_4E2E_4AD6_B99B_B69551272A68_.wvu.FilterData" hidden="1">#REF!</definedName>
    <definedName name="Z_F1326E0B_5376_4D6E_9BC8_214AA525DE83_.wvu.FilterData" hidden="1">#REF!</definedName>
    <definedName name="Z_F300E2D5_C458_4E4B_AB71_FF06367EF684_.wvu.FilterData" hidden="1">#REF!</definedName>
    <definedName name="Z_F3F443DB_8EE1_48F9_9BF4_EAF21EDD719F_.wvu.FilterData" hidden="1">#REF!</definedName>
    <definedName name="Z_F6923408_DB58_4A59_8717_D0133A922204_.wvu.FilterData" hidden="1">#REF!</definedName>
    <definedName name="Z_F9CB3A99_6D24_412C_93C4_575819594890_.wvu.FilterData" hidden="1">#REF!</definedName>
    <definedName name="Z_FA40CB26_17FE_4901_96A4_2176E8FA5EEE_.wvu.FilterData" hidden="1">#REF!</definedName>
    <definedName name="Z_FC4D1412_4B52_4393_A184_1BAD70B9C231_.wvu.FilterData" hidden="1">#REF!</definedName>
    <definedName name="Z_FD259A29_AD61_4284_9BC7_5C3B20DD002B_.wvu.FilterData" hidden="1">#REF!</definedName>
    <definedName name="Z_FDFF93A6_D487_497C_8FA1_B8636451E74C_.wvu.FilterData" hidden="1">#REF!</definedName>
    <definedName name="Z_FE37516D_56E4_424C_8DE6_6B2719F76EF4_.wvu.FilterData" hidden="1">#REF!</definedName>
    <definedName name="Z_FEBB3479_FB57_4CDC_BCCD_5D8B83257FC7_.wvu.FilterData" hidden="1">#REF!</definedName>
    <definedName name="zarc">[15]INSUMOS!$E$188</definedName>
    <definedName name="zba">[14]Insumos!$E$867</definedName>
    <definedName name="ZONASUL">'[51]CUSTO ZONA SUL'!$A$3:$N$21</definedName>
    <definedName name="zsddfsfd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L12" i="32" l="1"/>
  <c r="L13" i="32"/>
  <c r="E134" i="16"/>
  <c r="D134" i="16"/>
  <c r="E133" i="16"/>
  <c r="D133" i="16"/>
  <c r="E130" i="16"/>
  <c r="D130" i="16"/>
  <c r="E129" i="16"/>
  <c r="D129" i="16"/>
  <c r="E128" i="16"/>
  <c r="D128" i="16"/>
  <c r="E124" i="16"/>
  <c r="E125" i="16" s="1"/>
  <c r="D124" i="16"/>
  <c r="D125" i="16" s="1"/>
  <c r="E121" i="16"/>
  <c r="D146" i="16" s="1"/>
  <c r="D151" i="16" s="1"/>
  <c r="D121" i="16"/>
  <c r="E87" i="16"/>
  <c r="D87" i="16"/>
  <c r="E86" i="16"/>
  <c r="D86" i="16"/>
  <c r="E83" i="16"/>
  <c r="D83" i="16"/>
  <c r="E82" i="16"/>
  <c r="D82" i="16"/>
  <c r="E81" i="16"/>
  <c r="D81" i="16"/>
  <c r="E77" i="16"/>
  <c r="E78" i="16" s="1"/>
  <c r="D77" i="16"/>
  <c r="D78" i="16" s="1"/>
  <c r="E74" i="16"/>
  <c r="D99" i="16" s="1"/>
  <c r="D104" i="16" s="1"/>
  <c r="D74" i="16"/>
  <c r="E40" i="16"/>
  <c r="D40" i="16"/>
  <c r="E39" i="16"/>
  <c r="D39" i="16"/>
  <c r="E36" i="16"/>
  <c r="D36" i="16"/>
  <c r="E35" i="16"/>
  <c r="D35" i="16"/>
  <c r="E34" i="16"/>
  <c r="D34" i="16"/>
  <c r="E30" i="16"/>
  <c r="E31" i="16" s="1"/>
  <c r="D30" i="16"/>
  <c r="D31" i="16" s="1"/>
  <c r="E27" i="16"/>
  <c r="D52" i="16" s="1"/>
  <c r="D57" i="16" s="1"/>
  <c r="D27" i="16"/>
  <c r="D44" i="16" l="1"/>
  <c r="D49" i="16" s="1"/>
  <c r="D91" i="16"/>
  <c r="D96" i="16" s="1"/>
  <c r="D138" i="16"/>
  <c r="D143" i="16" s="1"/>
  <c r="D41" i="9" l="1"/>
  <c r="C41" i="9"/>
</calcChain>
</file>

<file path=xl/sharedStrings.xml><?xml version="1.0" encoding="utf-8"?>
<sst xmlns="http://schemas.openxmlformats.org/spreadsheetml/2006/main" count="3821" uniqueCount="823">
  <si>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</si>
  <si>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</si>
  <si>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</si>
  <si>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</si>
  <si>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</si>
  <si>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</si>
  <si>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</si>
  <si>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</si>
  <si>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</si>
  <si>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</si>
  <si>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</si>
  <si>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 xml:space="preserve"> 2 </t>
  </si>
  <si>
    <t>ADMINISTRAÇÃO LOCAL</t>
  </si>
  <si>
    <t xml:space="preserve"> 3 </t>
  </si>
  <si>
    <t xml:space="preserve"> 4 </t>
  </si>
  <si>
    <t xml:space="preserve"> 5 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</si>
  <si>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</si>
  <si>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</si>
  <si>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</si>
  <si>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</si>
  <si>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</si>
  <si>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</si>
  <si>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</si>
  <si>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</si>
  <si>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</si>
  <si>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</si>
  <si>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</si>
  <si>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</si>
  <si>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</si>
  <si>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</si>
  <si>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</si>
  <si>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>Próprio</t>
  </si>
  <si>
    <t xml:space="preserve"> 3.1 </t>
  </si>
  <si>
    <t xml:space="preserve"> 3.1.1 </t>
  </si>
  <si>
    <t xml:space="preserve"> 100575 </t>
  </si>
  <si>
    <t>REGULARIZAÇÃO DE SUPERFÍCIES COM MOTONIVELADORA. AF_09/2024</t>
  </si>
  <si>
    <t xml:space="preserve"> 3.2 </t>
  </si>
  <si>
    <t>PAVIMENTAÇÃO</t>
  </si>
  <si>
    <t xml:space="preserve"> 3.2.1 </t>
  </si>
  <si>
    <t xml:space="preserve"> COMP SADA 010 </t>
  </si>
  <si>
    <t>EXECUÇÃO DE PAVIMENTO EM PARELEPÍPEDOS, REJUNTAMENTO COM ARGAMASSA TRAÇO 1:3 (CIMENTO E AREIA)</t>
  </si>
  <si>
    <t xml:space="preserve"> 3.2.2 </t>
  </si>
  <si>
    <t xml:space="preserve"> 3.3 </t>
  </si>
  <si>
    <t xml:space="preserve"> 3.3.1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</si>
  <si>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</si>
  <si>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</si>
  <si>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</si>
  <si>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3.3.2 </t>
  </si>
  <si>
    <t>PLACA ESMALTADA PARA IDENTIFICAÇÃO DE NOME DE RUA, DIMENSÕES 45 X 20 CM COM TUBO DE AÇO</t>
  </si>
  <si>
    <t>TRANSPORTE DA PEDRA</t>
  </si>
  <si>
    <t xml:space="preserve"> 5915321 </t>
  </si>
  <si>
    <t>SICRO3</t>
  </si>
  <si>
    <t>Transporte com caminhão basculante de 14 m³ - rodovia pavimentada</t>
  </si>
  <si>
    <t>tkm</t>
  </si>
  <si>
    <t xml:space="preserve"> 5915320 </t>
  </si>
  <si>
    <t>Transporte com caminhão basculante de 14 m³ - rodovia em revestimento primário</t>
  </si>
  <si>
    <t xml:space="preserve"> 4.1 </t>
  </si>
  <si>
    <t xml:space="preserve"> 4.1.1 </t>
  </si>
  <si>
    <t xml:space="preserve"> 4.2 </t>
  </si>
  <si>
    <t xml:space="preserve"> 4.2.1 </t>
  </si>
  <si>
    <t xml:space="preserve"> 4.2.2 </t>
  </si>
  <si>
    <t xml:space="preserve"> 4.3 </t>
  </si>
  <si>
    <t xml:space="preserve"> 4.3.1 </t>
  </si>
  <si>
    <t xml:space="preserve"> 4.3.2 </t>
  </si>
  <si>
    <t xml:space="preserve"> 5.1 </t>
  </si>
  <si>
    <t xml:space="preserve"> 5.1.1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</si>
  <si>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</si>
  <si>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</si>
  <si>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</si>
  <si>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</si>
  <si>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</si>
  <si>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</si>
  <si>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5.4 </t>
  </si>
  <si>
    <t xml:space="preserve"> 5.4.1 </t>
  </si>
  <si>
    <t xml:space="preserve"> 5.5 </t>
  </si>
  <si>
    <t xml:space="preserve"> 5.5.1 </t>
  </si>
  <si>
    <t xml:space="preserve"> 5.5.2 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</si>
  <si>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</si>
  <si>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</si>
  <si>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</si>
  <si>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</si>
  <si>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</si>
  <si>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</si>
  <si>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88316 </t>
  </si>
  <si>
    <t>SERVENTE COM ENCARGOS COMPLEMENTARES</t>
  </si>
  <si>
    <t>Livro SINAPI: Cálculos e Parâmetros</t>
  </si>
  <si>
    <t>H</t>
  </si>
  <si>
    <t xml:space="preserve"> 88262 </t>
  </si>
  <si>
    <t>CARPINTEIRO DE FORMAS COM ENCARGOS COMPLEMENTARES</t>
  </si>
  <si>
    <t xml:space="preserve"> 102234 </t>
  </si>
  <si>
    <t>PINTURA IMUNIZANTE PARA MADEIRA, 2 DEMÃOS. AF_01/2021</t>
  </si>
  <si>
    <t>Pintura em Madeira</t>
  </si>
  <si>
    <t>Insumo</t>
  </si>
  <si>
    <t xml:space="preserve"> 00005065 </t>
  </si>
  <si>
    <t>PREGO DE ACO POLIDO COM CABECA 10 X 10 (7/8 X 17)</t>
  </si>
  <si>
    <t>Material</t>
  </si>
  <si>
    <t>KG</t>
  </si>
  <si>
    <t xml:space="preserve"> 00004509 </t>
  </si>
  <si>
    <t>SARRAFO *2,5 X 10*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</si>
  <si>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</si>
  <si>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</si>
  <si>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00005069 </t>
  </si>
  <si>
    <t>PREGO DE ACO POLIDO COM CABECA 17 X 27 (2 1/2 X 11)</t>
  </si>
  <si>
    <t>MO sem LS =&gt;</t>
  </si>
  <si>
    <t>LS =&gt;</t>
  </si>
  <si>
    <t>MO com LS =&gt;</t>
  </si>
  <si>
    <t>Valor do BDI =&gt;</t>
  </si>
  <si>
    <t>Valor com BDI =&gt;</t>
  </si>
  <si>
    <t xml:space="preserve"> 90777 </t>
  </si>
  <si>
    <t>ENGENHEIRO CIVIL DE OBRA JUNIOR COM ENCARGOS COMPLEMENTARES</t>
  </si>
  <si>
    <t xml:space="preserve"> 90776 </t>
  </si>
  <si>
    <t>ENCARREGADO GERAL COM ENCARGOS COMPLEMENTARES</t>
  </si>
  <si>
    <t>Aterros, Bases, Sub bases e Imprimações</t>
  </si>
  <si>
    <t xml:space="preserve"> 5934 </t>
  </si>
  <si>
    <t>MOTONIVELADORA POTÊNCIA BÁSICA LÍQUIDA (PRIMEIRA MARCHA) 125 HP, PESO BRUTO 13032 KG, LARGURA DA LÂMINA DE 3,7 M - CHI DIURNO. AF_06/2014</t>
  </si>
  <si>
    <t>Custos Horários Produtivo e Improdutivo dos Equipamentos</t>
  </si>
  <si>
    <t>CHI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</si>
  <si>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</si>
  <si>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</si>
  <si>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5932 </t>
  </si>
  <si>
    <t>MOTONIVELADORA POTÊNCIA BÁSICA LÍQUIDA (PRIMEIRA MARCHA) 125 HP, PESO BRUTO 13032 KG, LARGURA DA LÂMINA DE 3,7 M - CHP DIURNO. AF_06/2014</t>
  </si>
  <si>
    <t>CHP</t>
  </si>
  <si>
    <t>PAVI - PAVIMENTAÇÃO</t>
  </si>
  <si>
    <t xml:space="preserve"> COMP SADA 010.1 </t>
  </si>
  <si>
    <t>DESMONTE MANUAL DE ROCHA DE ORIGEM ARENÍTICA</t>
  </si>
  <si>
    <t>MILHEIRO</t>
  </si>
  <si>
    <t xml:space="preserve"> 88260 </t>
  </si>
  <si>
    <t>CALCETEIRO COM ENCARGOS COMPLEMENTARES</t>
  </si>
  <si>
    <t xml:space="preserve"> 88628 </t>
  </si>
  <si>
    <t>ARGAMASSA TRAÇO 1:3 (EM VOLUME DE CIMENTO E AREIA MÉDIA ÚMIDA), PREPARO MECÂNICO COM BETONEIRA 400 L. AF_08/2019</t>
  </si>
  <si>
    <t>Argamassas</t>
  </si>
  <si>
    <t>m³</t>
  </si>
  <si>
    <t xml:space="preserve"> 00000367 </t>
  </si>
  <si>
    <t>AREIA GROSSA - POSTO JAZIDA/FORNECEDOR (RETIRADO NA JAZIDA, SEM TRANSPORTE)</t>
  </si>
  <si>
    <t xml:space="preserve"> 91277 </t>
  </si>
  <si>
    <t>PLACA VIBRATÓRIA REVERSÍVEL COM MOTOR 4 TEMPOS A GASOLINA, FORÇA CENTRÍFUGA DE 25 KN (2500 KGF), POTÊNCIA 5,5 CV - CHP DIURNO. AF_08/2015</t>
  </si>
  <si>
    <t xml:space="preserve"> 88309 </t>
  </si>
  <si>
    <t>PEDREIRO COM ENCARGOS COMPLEMENTARES</t>
  </si>
  <si>
    <t>Guias e sarjetas</t>
  </si>
  <si>
    <t xml:space="preserve"> 88629 </t>
  </si>
  <si>
    <t>ARGAMASSA TRAÇO 1:3 (EM VOLUME DE CIMENTO E AREIA MÉDIA ÚMIDA), PREPARO MANUAL. AF_08/2019</t>
  </si>
  <si>
    <t xml:space="preserve"> 00004059 </t>
  </si>
  <si>
    <t>MEIO-FIO OU GUIA DE CONCRETO, PRE-MOLDADO, COMP 1 M, *30 X 12/15* CM (H X L1/L2)</t>
  </si>
  <si>
    <t xml:space="preserve"> 00000370 </t>
  </si>
  <si>
    <t>AREIA MEDIA - POSTO JAZIDA/FORNECEDOR (RETIRADO NA JAZIDA, SEM TRANSPORTE)</t>
  </si>
  <si>
    <t>SEDI - SERVIÇOS DIVERSOS</t>
  </si>
  <si>
    <t>Produção de Concreto</t>
  </si>
  <si>
    <t>SEINFRA</t>
  </si>
  <si>
    <t>UN</t>
  </si>
  <si>
    <t xml:space="preserve"> 00007696 </t>
  </si>
  <si>
    <t>TUBO ACO GALVANIZADO COM COSTURA, CLASSE MEDIA, DN 2", E = *3,65* MM, PESO *5,10* KG/M (NBR 5580)</t>
  </si>
  <si>
    <t xml:space="preserve"> 00013521 </t>
  </si>
  <si>
    <t>PLACA DE ACO ESMALTADA PARA IDENTIFICACAO DE RUA, *45 CM X 20* CM</t>
  </si>
  <si>
    <t>m</t>
  </si>
  <si>
    <t>A</t>
  </si>
  <si>
    <t>Equipamentos</t>
  </si>
  <si>
    <t>Quantidade</t>
  </si>
  <si>
    <t>Utilização</t>
  </si>
  <si>
    <t>Custo Horário</t>
  </si>
  <si>
    <t>Operativa</t>
  </si>
  <si>
    <t>Improdutiva</t>
  </si>
  <si>
    <t xml:space="preserve"> E9667 </t>
  </si>
  <si>
    <t>Caminhão basculante com capacidade de 14 m³ - 210 kW</t>
  </si>
  <si>
    <t>Composições Auxiliares</t>
  </si>
  <si>
    <t xml:space="preserve"> 00001379 </t>
  </si>
  <si>
    <t>CIMENTO PORTLAND COMPOSTO CP II-32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</si>
  <si>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</si>
  <si>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</si>
  <si>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</si>
  <si>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</si>
  <si>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88377 </t>
  </si>
  <si>
    <t>OPERADOR DE BETONEIRA ESTACIONÁRIA/MISTURADOR COM ENCARGOS COMPLEMENTARES</t>
  </si>
  <si>
    <t xml:space="preserve"> 88827 </t>
  </si>
  <si>
    <t>BETONEIRA CAPACIDADE NOMINAL DE 400 L, CAPACIDADE DE MISTURA 280 L, MOTOR ELÉTRICO TRIFÁSICO POTÊNCIA DE 2 CV, SEM CARREGADOR - JUROS. AF_05/2023</t>
  </si>
  <si>
    <t>Depreciação, Juros, Impostos e Seguros, Manutenção e Materiais na Operação dos Equipamentos</t>
  </si>
  <si>
    <t xml:space="preserve"> 88826 </t>
  </si>
  <si>
    <t>BETONEIRA CAPACIDADE NOMINAL DE 400 L, CAPACIDADE DE MISTURA 280 L, MOTOR ELÉTRICO TRIFÁSICO POTÊNCIA DE 2 CV, SEM CARREGADOR - DEPRECIAÇÃO.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</si>
  <si>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</si>
  <si>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</si>
  <si>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</si>
  <si>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</si>
  <si>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</si>
  <si>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</si>
  <si>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</si>
  <si>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</si>
  <si>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</si>
  <si>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</si>
  <si>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</si>
  <si>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89226 </t>
  </si>
  <si>
    <t>BETONEIRA CAPACIDADE NOMINAL DE 600 L, CAPACIDADE DE MISTURA 360 L, MOTOR ELÉTRICO TRIFÁSICO POTÊNCIA DE 4 CV, SEM CARREGADOR - CHI DIURNO. AF_05/2023</t>
  </si>
  <si>
    <t xml:space="preserve"> 89221 </t>
  </si>
  <si>
    <t>BETONEIRA CAPACIDADE NOMINAL DE 600 L, CAPACIDADE DE MISTURA 360 L, MOTOR ELÉTRICO TRIFÁSICO POTÊNCIA DE 4 CV, SEM CARREGADOR - DEPRECIAÇÃO. AF_05/2023</t>
  </si>
  <si>
    <t xml:space="preserve"> 89222 </t>
  </si>
  <si>
    <t>BETONEIRA CAPACIDADE NOMINAL DE 600 L, CAPACIDADE DE MISTURA 360 L, MOTOR ELÉTRICO TRIFÁSICO POTÊNCIA DE 4 CV, SEM CARREGADOR - JUROS. AF_05/2023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</si>
  <si>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</si>
  <si>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</si>
  <si>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89224 </t>
  </si>
  <si>
    <t>BETONEIRA CAPACIDADE NOMINAL DE 600 L, CAPACIDADE DE MISTURA 360 L, MOTOR ELÉTRICO TRIFÁSICO POTÊNCIA DE 4 CV, SEM CARREGADOR - MATERIAIS NA OPERAÇÃO. AF_05/2023</t>
  </si>
  <si>
    <t xml:space="preserve"> 89223 </t>
  </si>
  <si>
    <t>BETONEIRA CAPACIDADE NOMINAL DE 600 L, CAPACIDADE DE MISTURA 360 L, MOTOR ELÉTRICO TRIFÁSICO POTÊNCIA DE 4 CV, SEM CARREGADOR - MANUTENÇÃO. AF_05/2023</t>
  </si>
  <si>
    <t xml:space="preserve"> 00036397 </t>
  </si>
  <si>
    <t>BETONEIRA, CAPACIDADE NOMINAL 600 L, CAPACIDADE DE MISTURA 360 L, MOTOR ELETRICO TRIFASICO 220/380V, POTENCIA 4CV, SEM CARREGADOR</t>
  </si>
  <si>
    <t xml:space="preserve"> 95328 </t>
  </si>
  <si>
    <t>CURSO DE CAPACITAÇÃO PARA CALCETEIRO (ENCARGOS COMPLEMENTARES) - HORISTA</t>
  </si>
  <si>
    <t xml:space="preserve"> 00037371 </t>
  </si>
  <si>
    <t>TRANSPORTE - HORISTA (COLETADO CAIXA - ENCARGOS COMPLEMENTARES)</t>
  </si>
  <si>
    <t>Encargos Complementares</t>
  </si>
  <si>
    <t xml:space="preserve"> 00043489 </t>
  </si>
  <si>
    <t>EPI - FAMILIA PEDREIRO - HORISTA (ENCARGOS COMPLEMENTARES - COLETADO CAIXA)</t>
  </si>
  <si>
    <t xml:space="preserve"> 00037370 </t>
  </si>
  <si>
    <t>ALIMENTACAO - HORISTA (COLETADO CAIXA - ENCARGOS COMPLEMENTARES)</t>
  </si>
  <si>
    <t xml:space="preserve"> 00004759 </t>
  </si>
  <si>
    <t>CALCETEIRO / RASTELEIRO (HORISTA)</t>
  </si>
  <si>
    <t>Mão de Obra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</si>
  <si>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</si>
  <si>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</si>
  <si>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</si>
  <si>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</si>
  <si>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00043465 </t>
  </si>
  <si>
    <t>FERRAMENTAS - FAMILIA PEDREIRO - HORISTA (ENCARGOS COMPLEMENTARES - COLETADO CAIXA)</t>
  </si>
  <si>
    <t xml:space="preserve"> 95330 </t>
  </si>
  <si>
    <t>CURSO DE CAPACITAÇÃO PARA CARPINTEIRO DE FÔRMAS (ENCARGOS COMPLEMENTARES) - HORISTA</t>
  </si>
  <si>
    <t xml:space="preserve"> 00001213 </t>
  </si>
  <si>
    <t>CARPINTEIRO DE FORMAS PARA CONCRETO (HORISTA)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</si>
  <si>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</si>
  <si>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</si>
  <si>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</si>
  <si>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</si>
  <si>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00004721 </t>
  </si>
  <si>
    <t>PEDRA BRITADA N. 1 (9,5 A 19 MM) POSTO PEDREIRA/FORNECEDOR, SEM FRETE</t>
  </si>
  <si>
    <t xml:space="preserve"> 94968 </t>
  </si>
  <si>
    <t>CONCRETO MAGRO PARA LASTRO, TRAÇO 1:4,5:4,5 (EM MASSA SECA DE CIMENTO/ AREIA MÉDIA/ BRITA 1) - PREPARO MECÂNICO COM BETONEIRA 600 L. AF_05/2021</t>
  </si>
  <si>
    <t xml:space="preserve"> 95401 </t>
  </si>
  <si>
    <t>CURSO DE CAPACITAÇÃO PARA ENCARREGADO GERAL (ENCARGOS COMPLEMENTARES) - HORISTA</t>
  </si>
  <si>
    <t xml:space="preserve"> 00004083 </t>
  </si>
  <si>
    <t>ENCARREGADO GERAL DE OBRAS (HORISTA)</t>
  </si>
  <si>
    <t xml:space="preserve"> 95402 </t>
  </si>
  <si>
    <t>CURSO DE CAPACITAÇÃO PARA ENGENHEIRO CIVIL DE OBRA JÚNIOR (ENCARGOS COMPLEMENTARES) - HORISTA</t>
  </si>
  <si>
    <t xml:space="preserve"> 00002706 </t>
  </si>
  <si>
    <t>ENGENHEIRO CIVIL DE OBRA JUNIOR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</si>
  <si>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</si>
  <si>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</si>
  <si>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</si>
  <si>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</si>
  <si>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</si>
  <si>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</si>
  <si>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</si>
  <si>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</si>
  <si>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</si>
  <si>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</si>
  <si>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</si>
  <si>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</si>
  <si>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</si>
  <si>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</si>
  <si>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</si>
  <si>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</si>
  <si>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</si>
  <si>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</si>
  <si>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</si>
  <si>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</si>
  <si>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</si>
  <si>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</si>
  <si>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</si>
  <si>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</si>
  <si>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TCE TC/012424/2023 - INS. 01 </t>
  </si>
  <si>
    <t>INDENIZAÇÃO JAZIDA</t>
  </si>
  <si>
    <t>Verba</t>
  </si>
  <si>
    <t>MIL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</si>
  <si>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</si>
  <si>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</si>
  <si>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</si>
  <si>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</si>
  <si>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00043462 </t>
  </si>
  <si>
    <t>FERRAMENTAS - FAMILIA ENGENHEIRO CIVIL - HORISTA (ENCARGOS COMPLEMENTARES - COLETADO CAIXA)</t>
  </si>
  <si>
    <t xml:space="preserve"> 00043486 </t>
  </si>
  <si>
    <t>EPI - FAMILIA ENGENHEIRO CIVIL - HORISTA (ENCARGOS COMPLEMENTARES - COLETADO CAIXA)</t>
  </si>
  <si>
    <t xml:space="preserve"> 89228 </t>
  </si>
  <si>
    <t>MOTONIVELADORA POTÊNCIA BÁSICA LÍQUIDA (PRIMEIRA MARCHA) 125 HP, PESO BRUTO 13032 KG, LARGURA DA LÂMINA DE 3,7 M - DEPRECIAÇÃO. AF_06/2014</t>
  </si>
  <si>
    <t xml:space="preserve"> 88300 </t>
  </si>
  <si>
    <t>OPERADOR DE MOTONIVELADORA COM ENCARGOS COMPLEMENTARES</t>
  </si>
  <si>
    <t xml:space="preserve"> 89229 </t>
  </si>
  <si>
    <t>MOTONIVELADORA POTÊNCIA BÁSICA LÍQUIDA (PRIMEIRA MARCHA) 125 HP, PESO BRUTO 13032 KG, LARGURA DA LÂMINA DE 3,7 M - JUROS.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</si>
  <si>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</si>
  <si>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</si>
  <si>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</si>
  <si>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</si>
  <si>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00004090 </t>
  </si>
  <si>
    <t>MOTONIVELADORA POTENCIA BASICA LIQUIDA (PRIMEIRA MARCHA) 125 HP, PESO BRUTO 13843 KG, LARGURA DA LAMINA DE 3,7 M</t>
  </si>
  <si>
    <t xml:space="preserve"> 00004221 </t>
  </si>
  <si>
    <t>OLEO DIESEL COMBUSTIVEL COMUM METROPOLITANO S-10 OU S-500</t>
  </si>
  <si>
    <t>L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</si>
  <si>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</si>
  <si>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</si>
  <si>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</si>
  <si>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</si>
  <si>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</si>
  <si>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</si>
  <si>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88310 </t>
  </si>
  <si>
    <t>PINTOR COM ENCARGOS COMPLEMENTARES</t>
  </si>
  <si>
    <t xml:space="preserve"> 00043466 </t>
  </si>
  <si>
    <t>FERRAMENTAS - FAMILIA PINTOR - HORISTA (ENCARGOS COMPLEMENTARES - COLETADO CAIXA)</t>
  </si>
  <si>
    <t xml:space="preserve"> 00043490 </t>
  </si>
  <si>
    <t>EPI - FAMILIA PINTOR - HORISTA (ENCARGOS COMPLEMENTARES - COLETADO CAIXA)</t>
  </si>
  <si>
    <t xml:space="preserve"> 00007340 </t>
  </si>
  <si>
    <t>IMUNIZANTE PARA MADEIRA, INCOLOR</t>
  </si>
  <si>
    <t xml:space="preserve"> 91275 </t>
  </si>
  <si>
    <t>PLACA VIBRATÓRIA REVERSÍVEL COM MOTOR 4 TEMPOS A GASOLINA, FORÇA CENTRÍFUGA DE 25 KN (2500 KGF), POTÊNCIA 5,5 CV - MANUTENÇÃO. AF_08/2015</t>
  </si>
  <si>
    <t xml:space="preserve"> 91273 </t>
  </si>
  <si>
    <t>PLACA VIBRATÓRIA REVERSÍVEL COM MOTOR 4 TEMPOS A GASOLINA, FORÇA CENTRÍFUGA DE 25 KN (2500 KGF), POTÊNCIA 5,5 CV - DEPRECIAÇÃO. AF_08/2015</t>
  </si>
  <si>
    <t xml:space="preserve"> 91276 </t>
  </si>
  <si>
    <t>PLACA VIBRATÓRIA REVERSÍVEL COM MOTOR 4 TEMPOS A GASOLINA, FORÇA CENTRÍFUGA DE 25 KN (2500 KGF), POTÊNCIA 5,5 CV - MATERIAIS NA OPERAÇÃO. AF_08/2015</t>
  </si>
  <si>
    <t xml:space="preserve"> 91274 </t>
  </si>
  <si>
    <t>PLACA VIBRATÓRIA REVERSÍVEL COM MOTOR 4 TEMPOS A GASOLINA, FORÇA CENTRÍFUGA DE 25 KN (2500 KGF), POTÊNCIA 5,5 CV - JUROS. AF_08/2015</t>
  </si>
  <si>
    <t xml:space="preserve"> 00001442 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</si>
  <si>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</si>
  <si>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00004222 </t>
  </si>
  <si>
    <t>GASOLINA COMUM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</si>
  <si>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</si>
  <si>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</si>
  <si>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</si>
  <si>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</si>
  <si>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</si>
  <si>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</si>
  <si>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</si>
  <si>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</si>
  <si>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</si>
  <si>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</si>
  <si>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>Cronograma Físico e Financeiro</t>
  </si>
  <si>
    <t>Total Por Etapa</t>
  </si>
  <si>
    <t>30 DIAS</t>
  </si>
  <si>
    <t>60 DIAS</t>
  </si>
  <si>
    <t>90 DIAS</t>
  </si>
  <si>
    <t>Porcentagem</t>
  </si>
  <si>
    <t>Custo</t>
  </si>
  <si>
    <t>Porcentagem Acumulado</t>
  </si>
  <si>
    <t>100,0%</t>
  </si>
  <si>
    <t>Custo Acumulado</t>
  </si>
  <si>
    <t>Curva ABC de Serviços</t>
  </si>
  <si>
    <t>Peso Acumulado (%)</t>
  </si>
  <si>
    <t>0,90</t>
  </si>
  <si>
    <t>100,00</t>
  </si>
  <si>
    <t>Curva ABC de Insumos</t>
  </si>
  <si>
    <t>Peso</t>
  </si>
  <si>
    <t>Valor Acumulado</t>
  </si>
  <si>
    <t>Peso Acumulado</t>
  </si>
  <si>
    <t>Geral</t>
  </si>
  <si>
    <t>Equipamento</t>
  </si>
  <si>
    <t>0,04%</t>
  </si>
  <si>
    <t>0,03%</t>
  </si>
  <si>
    <t>0,02%</t>
  </si>
  <si>
    <t>0,01%</t>
  </si>
  <si>
    <t>0,00%</t>
  </si>
  <si>
    <t>Totais por Tipo</t>
  </si>
  <si>
    <t>GRUPO A</t>
  </si>
  <si>
    <t>TAXA ADMINISTRATIVA DA ADMINISTRAÇÃO CENTRAL</t>
  </si>
  <si>
    <t>Administração Central</t>
  </si>
  <si>
    <t>4,01%</t>
  </si>
  <si>
    <t>Total do Grupo</t>
  </si>
  <si>
    <t>GRUPO B</t>
  </si>
  <si>
    <t>TAXA REPRESENTATIVA DOS RISCOS</t>
  </si>
  <si>
    <t>Riscos</t>
  </si>
  <si>
    <t>0,56%</t>
  </si>
  <si>
    <t>GRUPO C</t>
  </si>
  <si>
    <t>TAXA REPRESENTATIVA SEGURO GARANTIA</t>
  </si>
  <si>
    <t>Risco</t>
  </si>
  <si>
    <t>0,40%</t>
  </si>
  <si>
    <t>GRUPO D</t>
  </si>
  <si>
    <t>TAXA REPRESENTATIVA DAS DESPESAS FINANCEIRAS</t>
  </si>
  <si>
    <t>Despesas Financeiras</t>
  </si>
  <si>
    <t>1,11%</t>
  </si>
  <si>
    <t>GRUPO E</t>
  </si>
  <si>
    <t>TAXA REPRESENTATIVA DO LUCRO</t>
  </si>
  <si>
    <t>Lucro</t>
  </si>
  <si>
    <t>7,30%</t>
  </si>
  <si>
    <t>GRUPO F</t>
  </si>
  <si>
    <t>TAXA REPRESENTATIVA DA INCIDÊNCIA DOS IMPOSTOS ( SOBRE O FATURAMENTO DA EMPRESA )</t>
  </si>
  <si>
    <t>ISS (IMPOSTO SOBRE SERVIÇOS) - MUNICIPAL</t>
  </si>
  <si>
    <t>3,00%</t>
  </si>
  <si>
    <t>COFINS - FEDERAL</t>
  </si>
  <si>
    <t>PIS (PROGRAMA DE INTREGRAÇÃO SOCIAL) - FEDERAL</t>
  </si>
  <si>
    <t>0,65%</t>
  </si>
  <si>
    <t>CRB -CONTRIBUIÇÂO INSS (DESONERAÇÂO)</t>
  </si>
  <si>
    <t>FÓRMULA PARA O CÁLCULO DO BDI</t>
  </si>
  <si>
    <t>(((1+A+B+C)*(1+D)*(1+E)/(1-F))-1)</t>
  </si>
  <si>
    <t>Bonificação sobre despesas indiretas (B.D.I)=</t>
  </si>
  <si>
    <t>MEMÓRIA DE CÁLCULO</t>
  </si>
  <si>
    <t>ADMINISTRAÇÃO LOCAL DA OBRA</t>
  </si>
  <si>
    <t>VER CRONOGRAMA</t>
  </si>
  <si>
    <t>DADOS GERAIS DA RUA:</t>
  </si>
  <si>
    <t xml:space="preserve">EXTENSÃO (m) = </t>
  </si>
  <si>
    <t xml:space="preserve">LARGURA (m) = </t>
  </si>
  <si>
    <t xml:space="preserve">N° DE CABEÇA DE RUA = </t>
  </si>
  <si>
    <t>unid.(s)</t>
  </si>
  <si>
    <t xml:space="preserve">EXTENSÃO CABEÇA DE RUA = </t>
  </si>
  <si>
    <t xml:space="preserve">LARGURA CABEÇA DE RUA = </t>
  </si>
  <si>
    <t xml:space="preserve">N° DE CRUZAMENTOS (PARCIAL - 1 LADO) = </t>
  </si>
  <si>
    <t xml:space="preserve">N° DE CRUZAMENTOS (TOTAL - 2 LADOS) = </t>
  </si>
  <si>
    <t>LARGURA RUA QUE CRUZA</t>
  </si>
  <si>
    <t>Nº DE PLACAS "PARE" =</t>
  </si>
  <si>
    <t>Nº DE PLACAS DE IDENTIFICAÇÃO DO NOME DE RUA =</t>
  </si>
  <si>
    <t>TERRAPLENAGEM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</si>
  <si>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</si>
  <si>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</si>
  <si>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</si>
  <si>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EXECUÇÃO DE MEIO-FIO = 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</si>
  <si>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 xml:space="preserve">MEIO - FIO DE CONTENÇÃO = LARGURA DA VIA x QTD DE LADOS A SER COLOCADO + N° DE CABEÇA DE RUA x LARGURA DA CABEÇA DE RUA </t>
  </si>
  <si>
    <t>und</t>
  </si>
  <si>
    <t>TRANSPORTES</t>
  </si>
  <si>
    <t>TRANSPORTE EM RODOVIA PAVIMENTADA</t>
  </si>
  <si>
    <t xml:space="preserve">QUANTIDADE </t>
  </si>
  <si>
    <t>CONSUMO</t>
  </si>
  <si>
    <t>mil/m²</t>
  </si>
  <si>
    <t xml:space="preserve">VOLUME </t>
  </si>
  <si>
    <t>m³/mil</t>
  </si>
  <si>
    <t>PESO ESPECÍFICO</t>
  </si>
  <si>
    <t>t/m³</t>
  </si>
  <si>
    <t>DMT</t>
  </si>
  <si>
    <t>km</t>
  </si>
  <si>
    <t>MOMENTO DE TRANSPORTE</t>
  </si>
  <si>
    <t>t.km</t>
  </si>
  <si>
    <t>TRANSPORTE EM RODOVIA EM REVESTIMENTO PRIMÁRIO</t>
  </si>
  <si>
    <t>PLANILHA DE LEIS SOCIAIS - SINAPI</t>
  </si>
  <si>
    <t>DATA BASE:</t>
  </si>
  <si>
    <t>BDI (%):</t>
  </si>
  <si>
    <t>CÓDIGO</t>
  </si>
  <si>
    <t>DESCRIÇÃO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</si>
  <si>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</si>
  <si>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</si>
  <si>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</si>
  <si>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</si>
  <si>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</si>
  <si>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</si>
  <si>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</si>
  <si>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</si>
  <si>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</si>
  <si>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</si>
  <si>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</si>
  <si>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</si>
  <si>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</si>
  <si>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</si>
  <si>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</si>
  <si>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</si>
  <si>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</si>
  <si>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</si>
  <si>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</si>
  <si>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</si>
  <si>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</si>
  <si>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</si>
  <si>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</si>
  <si>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</si>
  <si>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</si>
  <si>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</si>
  <si>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</si>
  <si>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</si>
  <si>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</si>
  <si>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</si>
  <si>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</si>
  <si>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</si>
  <si>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</si>
  <si>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</si>
  <si>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</si>
  <si>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</si>
  <si>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</si>
  <si>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</si>
  <si>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</si>
  <si>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</si>
  <si>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</si>
  <si>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</si>
  <si>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</si>
  <si>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</si>
  <si>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</si>
  <si>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</si>
  <si>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</si>
  <si>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</si>
  <si>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</si>
  <si>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</si>
  <si>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</si>
  <si>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</si>
  <si>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</si>
  <si>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</si>
  <si>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</si>
  <si>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</si>
  <si>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</si>
  <si>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</si>
  <si>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</si>
  <si>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GRUPO A + B + C + D</t>
  </si>
  <si>
    <t>FONTE: http://www.caixa.gov.br/site/paginas/downloads.aspx</t>
  </si>
  <si>
    <t>SINAPI - 03/2026 - Piauí
SICRO3 - 01/2026 - Piauí
ORSE - 02/2026 - Sergipe
SEINFRA - 028 - Ceará</t>
  </si>
  <si>
    <t>3.0 - BOM JESUS - PIAUÍ</t>
  </si>
  <si>
    <t>3.1 - ESTRADA DA COMUNIDADE CORRENTE DOS MATÕES - TRECHO 01</t>
  </si>
  <si>
    <t>3.2 - ESTRADA DA COMUNIDADE CORRENTE DOS MATÕES - TRECHO 02</t>
  </si>
  <si>
    <t>3.3 - ESTRADA DA COMUNIDADE CORRENTE DOS MATÕES - TRECHO 03</t>
  </si>
  <si>
    <t xml:space="preserve">SINAPI - 04/2026 - Piauí
SICRO3 - 01/2026 - Piauí
ORSE - 02/2026 - Sergipe
SEINFRA - 028 - Ceará
</t>
  </si>
  <si>
    <t>ESTRADA DA COMUNIDADE CORRENTE DOS MATÕES - TRECHO 01</t>
  </si>
  <si>
    <t>ESTRADA DA COMUNIDADE CORRENTE DOS MATÕES - TRECHO 02</t>
  </si>
  <si>
    <t>ESTRADA DA COMUNIDADE CORRENTE DOS MATÕES - TRECHO 03</t>
  </si>
  <si>
    <t>Custo Operacional</t>
  </si>
  <si>
    <t>E9667</t>
  </si>
  <si>
    <t>Custo Horário de Equipamentos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</si>
  <si>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</si>
  <si>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</si>
  <si>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</si>
  <si>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</si>
  <si>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</si>
  <si>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>Valor  Unit</t>
  </si>
  <si>
    <t>Valor Unitário</t>
  </si>
  <si>
    <t>0,0000000</t>
  </si>
  <si>
    <t>0,00</t>
  </si>
  <si>
    <t>0,07%</t>
  </si>
  <si>
    <t>Serviços</t>
  </si>
  <si>
    <t>R$ 0,00</t>
  </si>
  <si>
    <t>Taxas</t>
  </si>
  <si>
    <t>Administração</t>
  </si>
  <si>
    <t>Aluguel</t>
  </si>
  <si>
    <t>Consultoria</t>
  </si>
  <si>
    <t>Transporte</t>
  </si>
  <si>
    <t>Outros</t>
  </si>
  <si>
    <t>1.0 - SERVIÇOS PRELIMINARES</t>
  </si>
  <si>
    <t>PLACA DA OBRA EM CHAPA DE AÇO GALVANIZADO</t>
  </si>
  <si>
    <t>meses</t>
  </si>
  <si>
    <t>SERVIÇOS COMPLEMENTARES</t>
  </si>
  <si>
    <t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- N° CABEÇA DE RUA x LARGURA CABEÇA DE RUA</t>
  </si>
  <si>
    <t>SINALIZAÇÃO</t>
  </si>
  <si>
    <t>PLACA DE REGULAMENTAÇÃO/ADVERTÊNCIA REFLETIVA EM ALUMÍNIO</t>
  </si>
  <si>
    <t>SERVIÇOS PRELIMINARES</t>
  </si>
  <si>
    <t xml:space="preserve"> 2.2 </t>
  </si>
  <si>
    <t xml:space="preserve"> COMP SADA 007 </t>
  </si>
  <si>
    <t>MÊS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</si>
  <si>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</si>
  <si>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</si>
  <si>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COMP SADA 014 </t>
  </si>
  <si>
    <t>EXECUÇÃO DE SARJETA EM TRECHO RETO</t>
  </si>
  <si>
    <t xml:space="preserve"> COMP SADA 015 </t>
  </si>
  <si>
    <t>UND</t>
  </si>
  <si>
    <t>SERP - SERVIÇOS PRELIMINARES</t>
  </si>
  <si>
    <t>Radier, Piso de Concreto e Laje sobre Solo</t>
  </si>
  <si>
    <t>DROP - DRENAGEM/OBRAS DE CONTENÇÃO / POÇOS DE VISITA E CAIXAS</t>
  </si>
  <si>
    <t xml:space="preserve"> 95240 </t>
  </si>
  <si>
    <t>LASTRO DE CONCRETO MAGRO, APLICADO EM PISOS, LAJES SOBRE SOLO OU RADIERS, ESPESSURA DE 3 CM. AF_01/2024</t>
  </si>
  <si>
    <t>Lastro</t>
  </si>
  <si>
    <t xml:space="preserve"> 00006189 </t>
  </si>
  <si>
    <t>TABUA NAO APARELHADA *2,5 X 30* CM, EM MACARANDUBA/MASSARANDUBA, ANGELIM OU EQUIVALENTE DA REGIAO - BRUTA</t>
  </si>
  <si>
    <t xml:space="preserve"> 00004517 </t>
  </si>
  <si>
    <t>SARRAFO *2,5 X 7,5* CM EM PINUS, MISTA OU EQUIVALENTE DA REGIAO - BRUTA</t>
  </si>
  <si>
    <t xml:space="preserve"> 94969 </t>
  </si>
  <si>
    <t>CONCRETO FCK = 15MPA, TRAÇO 1:3,4:3,5 (EM MASSA SECA DE CIMENTO/ AREIA MÉDIA/ BRITA 1) - PREPARO MECÂNICO COM BETONEIRA 600 L. AF_05/2021</t>
  </si>
  <si>
    <t xml:space="preserve"> I2525 </t>
  </si>
  <si>
    <t>PARAFUSO C/PORCA E ARRUELA DE 1/4X1 1/2"</t>
  </si>
  <si>
    <t xml:space="preserve"> 00039126 </t>
  </si>
  <si>
    <t>ABRACADEIRA EM ACO PARA AMARRACAO DE ELETRODUTOS, TIPO D, COM 4" E CUNHA DE FIXACAO</t>
  </si>
  <si>
    <t>22,82</t>
  </si>
  <si>
    <t>0,19%</t>
  </si>
  <si>
    <t>3,91</t>
  </si>
  <si>
    <t>8,82%</t>
  </si>
  <si>
    <t>88,68%</t>
  </si>
  <si>
    <t>88,86%</t>
  </si>
  <si>
    <t>PAVIMENTAÇÃO EM PARALELEPIPEDO NA ESTRADA DA COMUNIDADE CORRENTE DOS MATÕES,  NOS TRECHOS 01, 02 E 03 , ZONA RURAL DE BOM JESUS - PIAUÍ</t>
  </si>
  <si>
    <t>(1,80 x 3,60) x 1</t>
  </si>
  <si>
    <t>25,63%</t>
  </si>
  <si>
    <t>Desonerado: 
Horista: 97,96%
Mensalista: 58,91%</t>
  </si>
  <si>
    <t>100,00%
4.045,52</t>
  </si>
  <si>
    <t>100,00%
20.446,11</t>
  </si>
  <si>
    <t>33,46%
6.841,27</t>
  </si>
  <si>
    <t>34,08%
6.968,03</t>
  </si>
  <si>
    <t>32,46%
6.636,81</t>
  </si>
  <si>
    <t>100,00%
151.942,78</t>
  </si>
  <si>
    <t>65,00%
98.762,81</t>
  </si>
  <si>
    <t>35,00%
53.179,97</t>
  </si>
  <si>
    <t>100,00%
85.863,65</t>
  </si>
  <si>
    <t>60,00%
51.518,19</t>
  </si>
  <si>
    <t>40,00%
34.345,46</t>
  </si>
  <si>
    <t>100,00%
65.373,05</t>
  </si>
  <si>
    <t>33,46%</t>
  </si>
  <si>
    <t>34,08%</t>
  </si>
  <si>
    <t>32,46%</t>
  </si>
  <si>
    <t>109.649,59</t>
  </si>
  <si>
    <t>111.666,19</t>
  </si>
  <si>
    <t>106.355,31</t>
  </si>
  <si>
    <t>67,54%</t>
  </si>
  <si>
    <t>221.315,78</t>
  </si>
  <si>
    <t>327.671,11</t>
  </si>
  <si>
    <t xml:space="preserve"> 3.4 </t>
  </si>
  <si>
    <t xml:space="preserve"> 3.4.1 </t>
  </si>
  <si>
    <t xml:space="preserve"> 3.4.2 </t>
  </si>
  <si>
    <t xml:space="preserve"> 4.4 </t>
  </si>
  <si>
    <t xml:space="preserve"> 4.4.1 </t>
  </si>
  <si>
    <t xml:space="preserve"> 4.5 </t>
  </si>
  <si>
    <t xml:space="preserve"> 4.5.1 </t>
  </si>
  <si>
    <t xml:space="preserve"> 4.5.2 </t>
  </si>
  <si>
    <t>2.118,0</t>
  </si>
  <si>
    <t>93,77</t>
  </si>
  <si>
    <t>198.604,86</t>
  </si>
  <si>
    <t>60,61</t>
  </si>
  <si>
    <t>742,0</t>
  </si>
  <si>
    <t>56,13</t>
  </si>
  <si>
    <t>41.648,46</t>
  </si>
  <si>
    <t>12,71</t>
  </si>
  <si>
    <t>73,32</t>
  </si>
  <si>
    <t>34.586,093</t>
  </si>
  <si>
    <t>0,85</t>
  </si>
  <si>
    <t>29.398,17</t>
  </si>
  <si>
    <t>8,97</t>
  </si>
  <si>
    <t>82,29</t>
  </si>
  <si>
    <t>3,0</t>
  </si>
  <si>
    <t>6.815,37</t>
  </si>
  <si>
    <t>20.446,11</t>
  </si>
  <si>
    <t>6,24</t>
  </si>
  <si>
    <t>88,53</t>
  </si>
  <si>
    <t>694,0</t>
  </si>
  <si>
    <t>15.837,08</t>
  </si>
  <si>
    <t>4,83</t>
  </si>
  <si>
    <t>93,37</t>
  </si>
  <si>
    <t>13.930,51</t>
  </si>
  <si>
    <t>0,92</t>
  </si>
  <si>
    <t>12.816,06</t>
  </si>
  <si>
    <t>97,28</t>
  </si>
  <si>
    <t>6,48</t>
  </si>
  <si>
    <t>624,31</t>
  </si>
  <si>
    <t>4.045,52</t>
  </si>
  <si>
    <t>1,23</t>
  </si>
  <si>
    <t>98,51</t>
  </si>
  <si>
    <t>1.906,20</t>
  </si>
  <si>
    <t>0,58</t>
  </si>
  <si>
    <t>99,09</t>
  </si>
  <si>
    <t>0,72</t>
  </si>
  <si>
    <t>1.524,96</t>
  </si>
  <si>
    <t>0,47</t>
  </si>
  <si>
    <t>99,56</t>
  </si>
  <si>
    <t>481,23</t>
  </si>
  <si>
    <t>1.443,69</t>
  </si>
  <si>
    <t>0,44</t>
  </si>
  <si>
    <t>2.441,0954198</t>
  </si>
  <si>
    <t>18,54</t>
  </si>
  <si>
    <t>45.257,91</t>
  </si>
  <si>
    <t>13,81%</t>
  </si>
  <si>
    <t>105,4611164</t>
  </si>
  <si>
    <t>401,23</t>
  </si>
  <si>
    <t>121,21</t>
  </si>
  <si>
    <t>42.314,16</t>
  </si>
  <si>
    <t>12,91%</t>
  </si>
  <si>
    <t>26,73%</t>
  </si>
  <si>
    <t>1.466,9564755</t>
  </si>
  <si>
    <t>25,36</t>
  </si>
  <si>
    <t>37.202,02</t>
  </si>
  <si>
    <t>11,35%</t>
  </si>
  <si>
    <t>38,08%</t>
  </si>
  <si>
    <t>23.058,1470032</t>
  </si>
  <si>
    <t>1,41</t>
  </si>
  <si>
    <t>32.511,99</t>
  </si>
  <si>
    <t>9,92%</t>
  </si>
  <si>
    <t>48,00%</t>
  </si>
  <si>
    <t>241,4520000</t>
  </si>
  <si>
    <t>122,48</t>
  </si>
  <si>
    <t>29.573,04</t>
  </si>
  <si>
    <t>9,03%</t>
  </si>
  <si>
    <t>57,03%</t>
  </si>
  <si>
    <t>745,7100000</t>
  </si>
  <si>
    <t>38,76</t>
  </si>
  <si>
    <t>28.903,72</t>
  </si>
  <si>
    <t>65,85%</t>
  </si>
  <si>
    <t>861,4758156</t>
  </si>
  <si>
    <t>21.847,03</t>
  </si>
  <si>
    <t>6,67%</t>
  </si>
  <si>
    <t>72,51%</t>
  </si>
  <si>
    <t>97,4169600</t>
  </si>
  <si>
    <t>155,75</t>
  </si>
  <si>
    <t>15.172,69</t>
  </si>
  <si>
    <t>4,63%</t>
  </si>
  <si>
    <t>77,15%</t>
  </si>
  <si>
    <t>65,3950851</t>
  </si>
  <si>
    <t>120,91</t>
  </si>
  <si>
    <t>7.906,92</t>
  </si>
  <si>
    <t>2,41%</t>
  </si>
  <si>
    <t>79,56%</t>
  </si>
  <si>
    <t>2.390,4185466</t>
  </si>
  <si>
    <t>2,37</t>
  </si>
  <si>
    <t>5.665,29</t>
  </si>
  <si>
    <t>1,73%</t>
  </si>
  <si>
    <t>81,29%</t>
  </si>
  <si>
    <t>158,5065079</t>
  </si>
  <si>
    <t>26,78</t>
  </si>
  <si>
    <t>4.244,80</t>
  </si>
  <si>
    <t>1,30%</t>
  </si>
  <si>
    <t>82,58%</t>
  </si>
  <si>
    <t>98,0352000</t>
  </si>
  <si>
    <t>39,73</t>
  </si>
  <si>
    <t>3.894,94</t>
  </si>
  <si>
    <t>1,19%</t>
  </si>
  <si>
    <t>83,77%</t>
  </si>
  <si>
    <t>6,4800000</t>
  </si>
  <si>
    <t>542,72</t>
  </si>
  <si>
    <t>3.516,83</t>
  </si>
  <si>
    <t>1,07%</t>
  </si>
  <si>
    <t>84,84%</t>
  </si>
  <si>
    <t>1,25</t>
  </si>
  <si>
    <t>2.988,02</t>
  </si>
  <si>
    <t>0,91%</t>
  </si>
  <si>
    <t>85,76%</t>
  </si>
  <si>
    <t>95,3100000</t>
  </si>
  <si>
    <t>28,89</t>
  </si>
  <si>
    <t>2.753,51</t>
  </si>
  <si>
    <t>0,84%</t>
  </si>
  <si>
    <t>86,60%</t>
  </si>
  <si>
    <t>4,1237965</t>
  </si>
  <si>
    <t>362,41</t>
  </si>
  <si>
    <t>1.494,51</t>
  </si>
  <si>
    <t>0,46%</t>
  </si>
  <si>
    <t>87,05%</t>
  </si>
  <si>
    <t>57,6020000</t>
  </si>
  <si>
    <t>25,90</t>
  </si>
  <si>
    <t>1.491,89</t>
  </si>
  <si>
    <t>87,51%</t>
  </si>
  <si>
    <t>8,1000000</t>
  </si>
  <si>
    <t>92,99</t>
  </si>
  <si>
    <t>753,22</t>
  </si>
  <si>
    <t>0,23%</t>
  </si>
  <si>
    <t>87,74%</t>
  </si>
  <si>
    <t>0,0008740</t>
  </si>
  <si>
    <t>742.992,85</t>
  </si>
  <si>
    <t>649,38</t>
  </si>
  <si>
    <t>0,20%</t>
  </si>
  <si>
    <t>87,94%</t>
  </si>
  <si>
    <t>138,8000000</t>
  </si>
  <si>
    <t>4,37</t>
  </si>
  <si>
    <t>606,56</t>
  </si>
  <si>
    <t>88,12%</t>
  </si>
  <si>
    <t>3,0000000</t>
  </si>
  <si>
    <t>179,09</t>
  </si>
  <si>
    <t>537,27</t>
  </si>
  <si>
    <t>0,16%</t>
  </si>
  <si>
    <t>88,29%</t>
  </si>
  <si>
    <t>13,0179805</t>
  </si>
  <si>
    <t>25,72</t>
  </si>
  <si>
    <t>334,82</t>
  </si>
  <si>
    <t>0,10%</t>
  </si>
  <si>
    <t>88,39%</t>
  </si>
  <si>
    <t>0,0001599</t>
  </si>
  <si>
    <t>1.507.560,00</t>
  </si>
  <si>
    <t>241,06</t>
  </si>
  <si>
    <t>88,46%</t>
  </si>
  <si>
    <t>96,0000000</t>
  </si>
  <si>
    <t>1,97</t>
  </si>
  <si>
    <t>189,12</t>
  </si>
  <si>
    <t>0,06%</t>
  </si>
  <si>
    <t>88,52%</t>
  </si>
  <si>
    <t>135,36</t>
  </si>
  <si>
    <t>88,56%</t>
  </si>
  <si>
    <t>20,7897840</t>
  </si>
  <si>
    <t>6,34</t>
  </si>
  <si>
    <t>131,81</t>
  </si>
  <si>
    <t>88,60%</t>
  </si>
  <si>
    <t>15,2496000</t>
  </si>
  <si>
    <t>8,37</t>
  </si>
  <si>
    <t>127,64</t>
  </si>
  <si>
    <t>88,64%</t>
  </si>
  <si>
    <t>0,0140638</t>
  </si>
  <si>
    <t>8.656,12</t>
  </si>
  <si>
    <t>121,74</t>
  </si>
  <si>
    <t>2,2088518</t>
  </si>
  <si>
    <t>50,27</t>
  </si>
  <si>
    <t>111,04</t>
  </si>
  <si>
    <t>88,71%</t>
  </si>
  <si>
    <t>6,0000000</t>
  </si>
  <si>
    <t>16,15</t>
  </si>
  <si>
    <t>96,90</t>
  </si>
  <si>
    <t>88,74%</t>
  </si>
  <si>
    <t>8,9633231</t>
  </si>
  <si>
    <t>9,22</t>
  </si>
  <si>
    <t>82,64</t>
  </si>
  <si>
    <t>88,77%</t>
  </si>
  <si>
    <t>55,3428378</t>
  </si>
  <si>
    <t>1,38</t>
  </si>
  <si>
    <t>76,37</t>
  </si>
  <si>
    <t>88,79%</t>
  </si>
  <si>
    <t>2,4442772</t>
  </si>
  <si>
    <t>61,99</t>
  </si>
  <si>
    <t>88,81%</t>
  </si>
  <si>
    <t>1,0552680</t>
  </si>
  <si>
    <t>46,72</t>
  </si>
  <si>
    <t>49,30</t>
  </si>
  <si>
    <t>88,82%</t>
  </si>
  <si>
    <t>0,0010832</t>
  </si>
  <si>
    <t>35.211,33</t>
  </si>
  <si>
    <t>38,14</t>
  </si>
  <si>
    <t>88,83%</t>
  </si>
  <si>
    <t>1,4890548</t>
  </si>
  <si>
    <t>37,76</t>
  </si>
  <si>
    <t>88,85%</t>
  </si>
  <si>
    <t>0,21</t>
  </si>
  <si>
    <t>20,16</t>
  </si>
  <si>
    <t>0,0014223</t>
  </si>
  <si>
    <t>13.363,96</t>
  </si>
  <si>
    <t>19,01</t>
  </si>
  <si>
    <t>24,0000000</t>
  </si>
  <si>
    <t>0,75</t>
  </si>
  <si>
    <t>18,00</t>
  </si>
  <si>
    <t>2,4163920</t>
  </si>
  <si>
    <t>2,23</t>
  </si>
  <si>
    <t>5,39</t>
  </si>
  <si>
    <t>0,05</t>
  </si>
  <si>
    <t>4,80</t>
  </si>
  <si>
    <t>88,87%</t>
  </si>
  <si>
    <t>1,4673960</t>
  </si>
  <si>
    <t>3,24</t>
  </si>
  <si>
    <t>4,75</t>
  </si>
  <si>
    <t>2,88</t>
  </si>
  <si>
    <t>4,23</t>
  </si>
  <si>
    <t>0,0732240</t>
  </si>
  <si>
    <t>48,61</t>
  </si>
  <si>
    <t>3,56</t>
  </si>
  <si>
    <t>0,0855360</t>
  </si>
  <si>
    <t>26,05</t>
  </si>
  <si>
    <t>0,56</t>
  </si>
  <si>
    <t>1,35</t>
  </si>
  <si>
    <t>R$ 42.314,16</t>
  </si>
  <si>
    <t>R$ 1.069,32</t>
  </si>
  <si>
    <t>R$ 128.165,00</t>
  </si>
  <si>
    <t>R$ 110.561,52</t>
  </si>
  <si>
    <t>R$ 9.018,48</t>
  </si>
  <si>
    <t>R$ 76,37</t>
  </si>
  <si>
    <t>BDI - 2026 - CALÇAMENTO - DESONERADO</t>
  </si>
  <si>
    <t>SINAPI - 04/2026 - Piauí; SICRO3 - 01/2026 - Piauí; ORSE - 02/2026 - Sergipe; SEINFRA - 028 - Ceará</t>
  </si>
  <si>
    <t>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</si>
</sst>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0.000"/>
  </numFmts>
  <fonts count="15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10"/>
      <name val="Calibri"/>
      <family val="2"/>
    </font>
    <font>
      <sz val="11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right" vertical="top" wrapText="1"/>
    </xf>
    <xf numFmtId="4" fontId="4" fillId="4" borderId="2" xfId="0" applyNumberFormat="1" applyFont="1" applyFill="1" applyBorder="1" applyAlignment="1">
      <alignment horizontal="right" vertical="top" wrapText="1"/>
    </xf>
    <xf numFmtId="164" fontId="4" fillId="4" borderId="2" xfId="0" applyNumberFormat="1" applyFont="1" applyFill="1" applyBorder="1" applyAlignment="1">
      <alignment horizontal="right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right" vertical="top" wrapText="1"/>
    </xf>
    <xf numFmtId="4" fontId="6" fillId="5" borderId="2" xfId="0" applyNumberFormat="1" applyFont="1" applyFill="1" applyBorder="1" applyAlignment="1">
      <alignment horizontal="right" vertical="top" wrapText="1"/>
    </xf>
    <xf numFmtId="164" fontId="6" fillId="5" borderId="2" xfId="0" applyNumberFormat="1" applyFont="1" applyFill="1" applyBorder="1" applyAlignment="1">
      <alignment horizontal="right" vertical="top" wrapText="1"/>
    </xf>
    <xf numFmtId="0" fontId="5" fillId="6" borderId="0" xfId="0" applyFont="1" applyFill="1" applyAlignment="1">
      <alignment horizontal="right" vertical="top" wrapText="1"/>
    </xf>
    <xf numFmtId="0" fontId="7" fillId="6" borderId="0" xfId="0" applyFont="1" applyFill="1" applyAlignment="1">
      <alignment horizontal="left" vertical="top" wrapText="1"/>
    </xf>
    <xf numFmtId="166" fontId="6" fillId="5" borderId="2" xfId="0" applyNumberFormat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166" fontId="7" fillId="2" borderId="2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center" vertical="top" wrapText="1"/>
    </xf>
    <xf numFmtId="166" fontId="7" fillId="3" borderId="2" xfId="0" applyNumberFormat="1" applyFont="1" applyFill="1" applyBorder="1" applyAlignment="1">
      <alignment horizontal="right" vertical="top" wrapText="1"/>
    </xf>
    <xf numFmtId="4" fontId="7" fillId="3" borderId="2" xfId="0" applyNumberFormat="1" applyFont="1" applyFill="1" applyBorder="1" applyAlignment="1">
      <alignment horizontal="right" vertical="top" wrapText="1"/>
    </xf>
    <xf numFmtId="0" fontId="7" fillId="6" borderId="0" xfId="0" applyFont="1" applyFill="1" applyAlignment="1">
      <alignment horizontal="right" vertical="top" wrapText="1"/>
    </xf>
    <xf numFmtId="4" fontId="7" fillId="6" borderId="0" xfId="0" applyNumberFormat="1" applyFont="1" applyFill="1" applyAlignment="1">
      <alignment horizontal="right" vertical="top" wrapText="1"/>
    </xf>
    <xf numFmtId="0" fontId="6" fillId="5" borderId="1" xfId="0" applyFont="1" applyFill="1" applyBorder="1" applyAlignment="1">
      <alignment horizontal="left" vertical="top" wrapText="1"/>
    </xf>
    <xf numFmtId="165" fontId="7" fillId="3" borderId="2" xfId="0" applyNumberFormat="1" applyFont="1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right" vertical="top" wrapText="1"/>
    </xf>
    <xf numFmtId="0" fontId="2" fillId="0" borderId="0" xfId="1"/>
    <xf numFmtId="0" fontId="12" fillId="7" borderId="4" xfId="1" applyFont="1" applyFill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10" fontId="2" fillId="0" borderId="4" xfId="1" applyNumberFormat="1" applyBorder="1" applyAlignment="1">
      <alignment horizontal="center" vertical="center"/>
    </xf>
    <xf numFmtId="0" fontId="2" fillId="0" borderId="4" xfId="1" applyBorder="1" applyAlignment="1">
      <alignment horizontal="center" vertical="center" wrapText="1"/>
    </xf>
    <xf numFmtId="10" fontId="12" fillId="7" borderId="4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43" fontId="8" fillId="0" borderId="0" xfId="4" applyFont="1" applyAlignment="1">
      <alignment horizontal="center"/>
    </xf>
    <xf numFmtId="0" fontId="3" fillId="6" borderId="0" xfId="0" applyFont="1" applyFill="1" applyAlignment="1">
      <alignment vertical="top" wrapText="1"/>
    </xf>
    <xf numFmtId="0" fontId="5" fillId="6" borderId="0" xfId="0" applyFont="1" applyFill="1" applyAlignment="1">
      <alignment vertical="top" wrapText="1"/>
    </xf>
    <xf numFmtId="4" fontId="5" fillId="6" borderId="0" xfId="0" applyNumberFormat="1" applyFont="1" applyFill="1" applyAlignment="1">
      <alignment vertical="top" wrapText="1"/>
    </xf>
    <xf numFmtId="0" fontId="5" fillId="6" borderId="0" xfId="0" applyFont="1" applyFill="1" applyAlignment="1">
      <alignment horizontal="center" vertical="top" wrapText="1"/>
    </xf>
    <xf numFmtId="165" fontId="5" fillId="6" borderId="0" xfId="0" applyNumberFormat="1" applyFont="1" applyFill="1" applyAlignment="1">
      <alignment horizontal="right" vertical="top" wrapText="1"/>
    </xf>
    <xf numFmtId="10" fontId="7" fillId="6" borderId="0" xfId="5" applyNumberFormat="1" applyFont="1" applyFill="1" applyAlignment="1">
      <alignment horizontal="right" vertical="top" wrapText="1"/>
    </xf>
    <xf numFmtId="10" fontId="0" fillId="0" borderId="0" xfId="5" applyNumberFormat="1" applyFont="1"/>
    <xf numFmtId="10" fontId="5" fillId="6" borderId="0" xfId="5" applyNumberFormat="1" applyFont="1" applyFill="1" applyAlignment="1">
      <alignment horizontal="right" vertical="top" wrapTex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10" fontId="12" fillId="0" borderId="0" xfId="5" applyNumberFormat="1" applyFont="1" applyAlignment="1">
      <alignment horizontal="center" vertical="center"/>
    </xf>
    <xf numFmtId="0" fontId="1" fillId="0" borderId="0" xfId="6"/>
    <xf numFmtId="0" fontId="1" fillId="0" borderId="0" xfId="6" applyAlignment="1">
      <alignment horizontal="center"/>
    </xf>
    <xf numFmtId="43" fontId="1" fillId="0" borderId="0" xfId="7" applyFont="1"/>
    <xf numFmtId="0" fontId="8" fillId="0" borderId="0" xfId="6" applyFont="1" applyAlignment="1">
      <alignment horizontal="center"/>
    </xf>
    <xf numFmtId="0" fontId="1" fillId="8" borderId="0" xfId="6" applyFill="1"/>
    <xf numFmtId="0" fontId="1" fillId="9" borderId="0" xfId="6" applyFill="1"/>
    <xf numFmtId="0" fontId="11" fillId="0" borderId="4" xfId="6" applyFont="1" applyBorder="1"/>
    <xf numFmtId="0" fontId="11" fillId="0" borderId="4" xfId="6" applyFont="1" applyBorder="1" applyAlignment="1">
      <alignment horizontal="center"/>
    </xf>
    <xf numFmtId="43" fontId="11" fillId="0" borderId="4" xfId="7" applyFont="1" applyBorder="1"/>
    <xf numFmtId="0" fontId="11" fillId="0" borderId="4" xfId="6" applyFont="1" applyBorder="1" applyAlignment="1">
      <alignment vertical="center"/>
    </xf>
    <xf numFmtId="0" fontId="11" fillId="0" borderId="4" xfId="6" applyFont="1" applyBorder="1" applyAlignment="1">
      <alignment horizontal="left" vertical="center" wrapText="1"/>
    </xf>
    <xf numFmtId="0" fontId="11" fillId="0" borderId="4" xfId="6" applyFont="1" applyBorder="1" applyAlignment="1">
      <alignment horizontal="center" vertical="center"/>
    </xf>
    <xf numFmtId="43" fontId="11" fillId="0" borderId="4" xfId="7" applyFont="1" applyBorder="1" applyAlignment="1">
      <alignment horizontal="center" vertical="center"/>
    </xf>
    <xf numFmtId="0" fontId="11" fillId="0" borderId="4" xfId="6" applyFont="1" applyBorder="1" applyAlignment="1">
      <alignment vertical="center" wrapText="1"/>
    </xf>
    <xf numFmtId="43" fontId="11" fillId="0" borderId="4" xfId="7" applyFont="1" applyBorder="1" applyAlignment="1">
      <alignment vertical="center"/>
    </xf>
    <xf numFmtId="0" fontId="11" fillId="0" borderId="4" xfId="6" applyFont="1" applyBorder="1" applyAlignment="1">
      <alignment horizontal="center" vertical="center" wrapText="1"/>
    </xf>
    <xf numFmtId="43" fontId="11" fillId="0" borderId="4" xfId="6" applyNumberFormat="1" applyFont="1" applyBorder="1" applyAlignment="1">
      <alignment horizontal="center" vertical="center" wrapText="1"/>
    </xf>
    <xf numFmtId="0" fontId="10" fillId="8" borderId="4" xfId="6" applyFont="1" applyFill="1" applyBorder="1" applyAlignment="1">
      <alignment horizontal="center" vertical="center"/>
    </xf>
    <xf numFmtId="43" fontId="10" fillId="8" borderId="4" xfId="7" applyFont="1" applyFill="1" applyBorder="1" applyAlignment="1">
      <alignment vertical="center"/>
    </xf>
    <xf numFmtId="0" fontId="10" fillId="8" borderId="4" xfId="6" applyFont="1" applyFill="1" applyBorder="1" applyAlignment="1">
      <alignment vertical="center"/>
    </xf>
    <xf numFmtId="2" fontId="11" fillId="0" borderId="4" xfId="6" applyNumberFormat="1" applyFont="1" applyBorder="1" applyAlignment="1">
      <alignment horizontal="center" vertical="center"/>
    </xf>
    <xf numFmtId="0" fontId="10" fillId="0" borderId="4" xfId="6" applyFont="1" applyBorder="1" applyAlignment="1">
      <alignment horizontal="left" vertical="center" wrapText="1"/>
    </xf>
    <xf numFmtId="167" fontId="10" fillId="0" borderId="4" xfId="6" applyNumberFormat="1" applyFont="1" applyBorder="1" applyAlignment="1">
      <alignment horizontal="center" vertical="center"/>
    </xf>
    <xf numFmtId="0" fontId="10" fillId="0" borderId="4" xfId="6" applyFont="1" applyBorder="1" applyAlignment="1">
      <alignment horizontal="center" vertical="center"/>
    </xf>
    <xf numFmtId="4" fontId="8" fillId="8" borderId="0" xfId="6" applyNumberFormat="1" applyFont="1" applyFill="1" applyAlignment="1">
      <alignment horizontal="center"/>
    </xf>
    <xf numFmtId="43" fontId="8" fillId="8" borderId="0" xfId="6" applyNumberFormat="1" applyFont="1" applyFill="1" applyAlignment="1">
      <alignment horizontal="center"/>
    </xf>
    <xf numFmtId="43" fontId="8" fillId="0" borderId="0" xfId="6" applyNumberFormat="1" applyFont="1" applyAlignment="1">
      <alignment horizontal="center"/>
    </xf>
    <xf numFmtId="4" fontId="8" fillId="0" borderId="0" xfId="6" applyNumberFormat="1" applyFont="1" applyAlignment="1">
      <alignment horizontal="center"/>
    </xf>
    <xf numFmtId="0" fontId="7" fillId="6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right" vertical="top" wrapText="1"/>
    </xf>
    <xf numFmtId="0" fontId="3" fillId="6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right" vertical="top" wrapText="1"/>
    </xf>
    <xf numFmtId="4" fontId="1" fillId="0" borderId="0" xfId="6" applyNumberFormat="1"/>
    <xf numFmtId="43" fontId="1" fillId="0" borderId="0" xfId="4" applyFont="1"/>
    <xf numFmtId="9" fontId="1" fillId="0" borderId="0" xfId="5" applyFont="1"/>
    <xf numFmtId="0" fontId="5" fillId="6" borderId="0" xfId="0" applyFont="1" applyFill="1" applyAlignment="1">
      <alignment horizontal="right" vertical="top" wrapText="1"/>
    </xf>
    <xf numFmtId="0" fontId="5" fillId="6" borderId="0" xfId="0" applyFont="1" applyFill="1" applyAlignment="1">
      <alignment horizontal="left" vertical="top" wrapText="1"/>
    </xf>
    <xf numFmtId="4" fontId="5" fillId="6" borderId="0" xfId="0" applyNumberFormat="1" applyFont="1" applyFill="1" applyAlignment="1">
      <alignment horizontal="right" vertical="top" wrapText="1"/>
    </xf>
    <xf numFmtId="0" fontId="3" fillId="6" borderId="0" xfId="0" applyFont="1" applyFill="1" applyAlignment="1">
      <alignment horizontal="left" vertical="top" wrapText="1"/>
    </xf>
    <xf numFmtId="0" fontId="0" fillId="0" borderId="0" xfId="0"/>
    <xf numFmtId="0" fontId="3" fillId="6" borderId="0" xfId="0" applyFont="1" applyFill="1" applyAlignment="1">
      <alignment horizontal="center" wrapText="1"/>
    </xf>
    <xf numFmtId="0" fontId="7" fillId="6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10" fillId="11" borderId="4" xfId="6" applyFont="1" applyFill="1" applyBorder="1" applyAlignment="1">
      <alignment horizontal="left" vertical="center"/>
    </xf>
    <xf numFmtId="0" fontId="11" fillId="0" borderId="4" xfId="6" applyFont="1" applyBorder="1" applyAlignment="1">
      <alignment horizontal="center" vertical="center"/>
    </xf>
    <xf numFmtId="0" fontId="11" fillId="0" borderId="4" xfId="6" applyFont="1" applyBorder="1" applyAlignment="1">
      <alignment horizontal="left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/>
    </xf>
    <xf numFmtId="0" fontId="10" fillId="0" borderId="4" xfId="6" applyFont="1" applyBorder="1" applyAlignment="1">
      <alignment horizontal="left" vertical="center"/>
    </xf>
    <xf numFmtId="2" fontId="11" fillId="0" borderId="4" xfId="6" applyNumberFormat="1" applyFont="1" applyBorder="1" applyAlignment="1">
      <alignment vertical="center"/>
    </xf>
    <xf numFmtId="2" fontId="11" fillId="0" borderId="5" xfId="6" applyNumberFormat="1" applyFont="1" applyBorder="1" applyAlignment="1">
      <alignment vertical="center"/>
    </xf>
    <xf numFmtId="2" fontId="11" fillId="0" borderId="7" xfId="6" applyNumberFormat="1" applyFont="1" applyBorder="1" applyAlignment="1">
      <alignment vertical="center"/>
    </xf>
    <xf numFmtId="0" fontId="10" fillId="10" borderId="4" xfId="6" applyFont="1" applyFill="1" applyBorder="1" applyAlignment="1">
      <alignment horizontal="left"/>
    </xf>
    <xf numFmtId="0" fontId="9" fillId="7" borderId="4" xfId="6" applyFont="1" applyFill="1" applyBorder="1" applyAlignment="1">
      <alignment horizontal="center" vertical="center"/>
    </xf>
    <xf numFmtId="0" fontId="10" fillId="7" borderId="4" xfId="6" applyFont="1" applyFill="1" applyBorder="1" applyAlignment="1">
      <alignment horizontal="center" vertical="center" wrapText="1"/>
    </xf>
    <xf numFmtId="0" fontId="10" fillId="0" borderId="5" xfId="6" applyFont="1" applyBorder="1" applyAlignment="1">
      <alignment horizontal="center"/>
    </xf>
    <xf numFmtId="0" fontId="10" fillId="0" borderId="6" xfId="6" applyFont="1" applyBorder="1" applyAlignment="1">
      <alignment horizontal="center"/>
    </xf>
    <xf numFmtId="0" fontId="10" fillId="0" borderId="7" xfId="6" applyFont="1" applyBorder="1" applyAlignment="1">
      <alignment horizontal="center"/>
    </xf>
    <xf numFmtId="0" fontId="7" fillId="2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6" borderId="0" xfId="0" applyFont="1" applyFill="1" applyAlignment="1">
      <alignment horizontal="right" vertical="top" wrapText="1"/>
    </xf>
    <xf numFmtId="0" fontId="6" fillId="5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right" vertical="top" wrapText="1"/>
    </xf>
    <xf numFmtId="0" fontId="3" fillId="6" borderId="2" xfId="0" applyFont="1" applyFill="1" applyBorder="1" applyAlignment="1">
      <alignment horizontal="center" vertical="top" wrapText="1"/>
    </xf>
    <xf numFmtId="0" fontId="7" fillId="6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right" vertical="top" wrapText="1"/>
    </xf>
    <xf numFmtId="0" fontId="12" fillId="7" borderId="5" xfId="1" applyFont="1" applyFill="1" applyBorder="1" applyAlignment="1">
      <alignment horizontal="center" vertical="center"/>
    </xf>
    <xf numFmtId="0" fontId="12" fillId="7" borderId="7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12" fillId="7" borderId="8" xfId="1" applyFont="1" applyFill="1" applyBorder="1" applyAlignment="1">
      <alignment horizontal="center" vertical="center"/>
    </xf>
    <xf numFmtId="0" fontId="12" fillId="7" borderId="9" xfId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</cellXfs>
  <cellStyles count="8">
    <cellStyle name="Normal" xfId="0" builtinId="0"/>
    <cellStyle name="Normal 4 2" xfId="1" xr:uid="{FED1FB33-DEBC-45DA-AFF2-F581E71511AE}"/>
    <cellStyle name="Normal 4 2 2" xfId="6" xr:uid="{3F9D72D8-F3D3-47C7-B32B-6063880B7B93}"/>
    <cellStyle name="Porcentagem" xfId="5" builtinId="5"/>
    <cellStyle name="Porcentagem 2" xfId="3" xr:uid="{C011BCA1-9CA3-48DC-AABD-952C5B7B8168}"/>
    <cellStyle name="Vírgula" xfId="4" builtinId="3"/>
    <cellStyle name="Vírgula 2 2" xfId="2" xr:uid="{0317D80F-BA39-46BE-97AD-C271136D0504}"/>
    <cellStyle name="Vírgula 2 2 2" xfId="7" xr:uid="{D20D1052-7931-4E4D-9618-1ED8C250EF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16" Type="http://schemas.openxmlformats.org/officeDocument/2006/relationships/externalLink" Target="externalLinks/externalLink7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65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RRACON%20OFICIAL/MEDI&#199;&#195;O%20TERRACON/PROJETOS/PROJETO%20COMVAP/PLANILHA%20OR&#199;AMENT&#193;RIA/Leo/Edital%20307%20-%20DNIT/Proposta/DNIT_BR-393_RJ_MG.xls" TargetMode="External"/><Relationship Id="rId1" Type="http://schemas.openxmlformats.org/officeDocument/2006/relationships/externalLinkPath" Target="/TERRACON%20OFICIAL/MEDI&#199;&#195;O%20TERRACON/PROJETOS/PROJETO%20COMVAP/PLANILHA%20OR&#199;AMENT&#193;RIA/Leo/Edital%20307%20-%20DNIT/Proposta/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RRACON%20OFICIAL/MEDI&#199;&#195;O%20TERRACON/PROJETOS/PROJETO%20COMVAP/PLANILHA%20OR&#199;AMENT&#193;RIA/Leo/DNIT%20BR-495%20RJ%20-%20Itaipava.xls" TargetMode="External"/><Relationship Id="rId1" Type="http://schemas.openxmlformats.org/officeDocument/2006/relationships/externalLinkPath" Target="/TERRACON%20OFICIAL/MEDI&#199;&#195;O%20TERRACON/PROJETOS/PROJETO%20COMVAP/PLANILHA%20OR&#199;AMENT&#193;RIA/Leo/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" TargetMode="External"/><Relationship Id="rId1" Type="http://schemas.openxmlformats.org/officeDocument/2006/relationships/externalLinkPath" Target="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b5344fcd247d256/&#193;rea%20de%20Trabalho/PROJETOS%20PAV%20BLU/MODELO%20A%20SEGUIR/CAL&#199;AMENTO%20ESPERANTINA/EDIT&#193;VEIS/joaquimhgn_2025-08-25_09-57-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%20Douglas%20Lemos/Projetos/UNI&#195;O/SAA%20UNI&#195;O/OR&#199;_SAA%20UNI&#195;O.xls" TargetMode="External"/><Relationship Id="rId1" Type="http://schemas.openxmlformats.org/officeDocument/2006/relationships/externalLinkPath" Target="/6-%20Engenharia%20&amp;%20Arquitetura/13%20-%20Engenharia/Eng.%20Douglas%20Lemos/Projetos/UNI&#195;O/SAA%20UNI&#195;O/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%20Isaac%20Samuel/PROJETOS/COLINAS/ESTRADA%20VICINAL/ATUAL/ATUAL%20MAIO%202012/estrada%20modelo%20ISAAC.xls" TargetMode="External"/><Relationship Id="rId1" Type="http://schemas.openxmlformats.org/officeDocument/2006/relationships/externalLinkPath" Target="/6-%20Engenharia%20&amp;%20Arquitetura/13%20-%20Engenharia/Eng.%20Isaac%20Samuel/PROJETOS/COLINAS/ESTRADA%20VICINAL/ATUAL/ATUAL%20MAIO%202012/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Cliente/Documents/Hidros/Orcamentos/DER-%20Orca%20Esperantina%20-%20Ruas/CBUQ%20Ruas%20de%20Esperantina%20-%20Usina%20Lagoa.xls" TargetMode="External"/><Relationship Id="rId1" Type="http://schemas.openxmlformats.org/officeDocument/2006/relationships/externalLinkPath" Target="/Users/Cliente/Documents/Hidros/Orcamentos/DER-%20Orca%20Esperantina%20-%20Ruas/CBUQ%20Ruas%20de%20Esperantina%20-%20Usina%20Lago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&#233;bora%20Borba/Downloads/joaquimhgnet_2024-05-27_22-27-4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lanacon/Landri%20Sales/PLANILHA%20OR&#199;AMENT&#193;RIA%20-%20PRACA.xls" TargetMode="External"/><Relationship Id="rId1" Type="http://schemas.openxmlformats.org/officeDocument/2006/relationships/externalLinkPath" Target="/Planacon/Landri%20Sales/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Carlos/Desktop/RN%20Engenharia%20e%20Projetos/OR&#199;AMENTOS/TRANSCERRADO%201&#186;%20E%202&#186;%20ETAPA/OR&#199;AMENTO%20TRANSCERRADO%2095%20KM%20OFICIAL%20REVISADO.xlsx" TargetMode="External"/><Relationship Id="rId1" Type="http://schemas.openxmlformats.org/officeDocument/2006/relationships/externalLinkPath" Target="/Users/Carlos/Desktop/RN%20Engenharia%20e%20Projetos/OR&#199;AMENTOS/TRANSCERRADO%201&#186;%20E%202&#186;%20ETAPA/OR&#199;AMENTO%20TRANSCERRADO%2095%20KM%20OFICIAL%20REVISADO.xlsx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ublic/BAHIA/6&#170;%20SR/SENTO-S&#201;/PROJETO%20BASICO/OR&#199;AMENTOS/Or&#231;amentos%20Alternativa%2001_Juazeiro_LV.xls" TargetMode="External"/><Relationship Id="rId1" Type="http://schemas.openxmlformats.org/officeDocument/2006/relationships/externalLinkPath" Target="/Users/Public/BAHIA/6&#170;%20SR/SENTO-S&#201;/PROJETO%20BASICO/OR&#199;AMENTOS/Or&#231;amentos%20Alternativa%2001_Juazeiro_LV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A-2002-Piripiri-Or&#231;amento2-FB-Rev.xls" TargetMode="External"/><Relationship Id="rId1" Type="http://schemas.openxmlformats.org/officeDocument/2006/relationships/externalLinkPath" Target="/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ETOR%20INFRAESTRUTURA/15%20-%20ENGENHARIA/L&#237;via/PIAU&#205;/EM%20ANDAMENTO/Luzilandia/MODELO%20ASFALTO.xlsx" TargetMode="External"/><Relationship Id="rId1" Type="http://schemas.openxmlformats.org/officeDocument/2006/relationships/externalLinkPath" Target="/SETOR%20INFRAESTRUTURA/15%20-%20ENGENHARIA/L&#237;via/PIAU&#205;/EM%20ANDAMENTO/Luzilandia/MODELO%20ASFALT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6-%20Engenharia%20&amp;%20Arquitetura/13%20-%20Engenharia/Eng.Breno/OR&#199;_SAA%20UNI&#195;O.xls" TargetMode="External"/><Relationship Id="rId1" Type="http://schemas.openxmlformats.org/officeDocument/2006/relationships/externalLinkPath" Target="/6-%20Engenharia%20&amp;%20Arquitetura/13%20-%20Engenharia/Eng.Breno/OR&#199;_SAA%20UNI&#195;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/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21">
          <cell r="Q21">
            <v>1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OBRA TESTE</v>
          </cell>
        </row>
        <row r="5">
          <cell r="B5" t="str">
            <v xml:space="preserve">SINAPI PI 06/2025, SEINFRA CE 28, ORSE SE 05/2025, SICRO PI 04/2025, </v>
          </cell>
          <cell r="E5" t="str">
            <v>SEM DESONERAÇÃO</v>
          </cell>
        </row>
        <row r="7">
          <cell r="B7">
            <v>26.889999999999997</v>
          </cell>
        </row>
        <row r="9">
          <cell r="B9">
            <v>113.33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>
        <row r="5">
          <cell r="B5" t="str">
            <v>30 DIAS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 refreshError="1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/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F268-5711-4610-97E5-35CB848DAFD0}">
  <sheetPr>
    <tabColor theme="0" tint="-4.9989318521683403E-2"/>
    <pageSetUpPr fitToPage="1"/>
  </sheetPr>
  <dimension ref="A1:F15"/>
  <sheetViews>
    <sheetView view="pageBreakPreview" zoomScaleNormal="100" zoomScaleSheetLayoutView="100" workbookViewId="0">
      <selection activeCell="C2" sqref="C2"/>
    </sheetView>
  </sheetViews>
  <sheetFormatPr defaultColWidth="9" defaultRowHeight="13.8" x14ac:dyDescent="0.25"/>
  <cols>
    <col min="1" max="1" width="6" customWidth="1"/>
    <col min="2" max="2" width="60" bestFit="1" customWidth="1"/>
    <col min="3" max="3" width="21.59765625" customWidth="1"/>
    <col min="4" max="4" width="7.5" customWidth="1"/>
    <col min="5" max="5" width="10" bestFit="1" customWidth="1"/>
    <col min="6" max="6" width="13.19921875" customWidth="1"/>
  </cols>
  <sheetData>
    <row r="1" spans="1:6" ht="15" customHeight="1" x14ac:dyDescent="0.25">
      <c r="A1" s="1"/>
      <c r="B1" s="1" t="s">
        <v>0</v>
      </c>
      <c r="C1" s="1" t="s">
        <v>1</v>
      </c>
      <c r="D1" s="34" t="s">
        <v>2</v>
      </c>
      <c r="E1" s="87" t="s">
        <v>3</v>
      </c>
      <c r="F1" s="87"/>
    </row>
    <row r="2" spans="1:6" ht="80.099999999999994" customHeight="1" x14ac:dyDescent="0.25">
      <c r="A2" s="2"/>
      <c r="B2" s="2" t="s">
        <v>556</v>
      </c>
      <c r="C2" s="2" t="s">
        <v>492</v>
      </c>
      <c r="D2" s="35" t="s">
        <v>558</v>
      </c>
      <c r="E2" s="85" t="s">
        <v>559</v>
      </c>
      <c r="F2" s="85"/>
    </row>
    <row r="3" spans="1:6" x14ac:dyDescent="0.25">
      <c r="A3" s="89" t="s">
        <v>4</v>
      </c>
      <c r="B3" s="88"/>
      <c r="C3" s="88"/>
      <c r="D3" s="88"/>
      <c r="E3" s="88"/>
      <c r="F3" s="88"/>
    </row>
    <row r="4" spans="1:6" ht="30" customHeight="1" x14ac:dyDescent="0.25">
      <c r="A4" s="75" t="s">
        <v>5</v>
      </c>
      <c r="B4" s="92" t="s">
        <v>6</v>
      </c>
      <c r="C4" s="92"/>
      <c r="D4" s="92"/>
      <c r="E4" s="78" t="s">
        <v>8</v>
      </c>
      <c r="F4" s="78" t="s">
        <v>9</v>
      </c>
    </row>
    <row r="5" spans="1:6" ht="24" customHeight="1" x14ac:dyDescent="0.25">
      <c r="A5" s="74" t="s">
        <v>10</v>
      </c>
      <c r="B5" s="91" t="s">
        <v>524</v>
      </c>
      <c r="C5" s="91"/>
      <c r="D5" s="91"/>
      <c r="E5" s="4">
        <v>4045.52</v>
      </c>
      <c r="F5" s="5">
        <v>1.2346282221829078E-2</v>
      </c>
    </row>
    <row r="6" spans="1:6" ht="24" customHeight="1" x14ac:dyDescent="0.25">
      <c r="A6" s="74" t="s">
        <v>11</v>
      </c>
      <c r="B6" s="91" t="s">
        <v>12</v>
      </c>
      <c r="C6" s="91"/>
      <c r="D6" s="91"/>
      <c r="E6" s="4">
        <v>20446.11</v>
      </c>
      <c r="F6" s="5">
        <v>6.2398268800688592E-2</v>
      </c>
    </row>
    <row r="7" spans="1:6" ht="26.1" customHeight="1" x14ac:dyDescent="0.25">
      <c r="A7" s="74" t="s">
        <v>13</v>
      </c>
      <c r="B7" s="91" t="s">
        <v>493</v>
      </c>
      <c r="C7" s="91"/>
      <c r="D7" s="91"/>
      <c r="E7" s="4">
        <v>151942.78</v>
      </c>
      <c r="F7" s="5">
        <v>0.46370514629745663</v>
      </c>
    </row>
    <row r="8" spans="1:6" ht="26.1" customHeight="1" x14ac:dyDescent="0.25">
      <c r="A8" s="74" t="s">
        <v>14</v>
      </c>
      <c r="B8" s="91" t="s">
        <v>494</v>
      </c>
      <c r="C8" s="91"/>
      <c r="D8" s="91"/>
      <c r="E8" s="4">
        <v>85863.65</v>
      </c>
      <c r="F8" s="5">
        <v>0.26204217393471152</v>
      </c>
    </row>
    <row r="9" spans="1:6" ht="26.1" customHeight="1" x14ac:dyDescent="0.25">
      <c r="A9" s="74" t="s">
        <v>15</v>
      </c>
      <c r="B9" s="91" t="s">
        <v>495</v>
      </c>
      <c r="C9" s="91"/>
      <c r="D9" s="91"/>
      <c r="E9" s="4">
        <v>65373.05</v>
      </c>
      <c r="F9" s="5">
        <v>0.19950812874531418</v>
      </c>
    </row>
    <row r="10" spans="1:6" x14ac:dyDescent="0.25">
      <c r="A10" s="73"/>
      <c r="B10" s="73"/>
      <c r="C10" s="73"/>
      <c r="D10" s="73"/>
      <c r="E10" s="73"/>
      <c r="F10" s="73"/>
    </row>
    <row r="11" spans="1:6" ht="14.25" customHeight="1" x14ac:dyDescent="0.25">
      <c r="A11" s="10"/>
      <c r="B11" s="11"/>
      <c r="C11" s="10"/>
      <c r="D11" s="85" t="s">
        <v>16</v>
      </c>
      <c r="E11" s="85"/>
      <c r="F11" s="36">
        <v>261074.83</v>
      </c>
    </row>
    <row r="12" spans="1:6" ht="14.25" customHeight="1" x14ac:dyDescent="0.25">
      <c r="A12" s="10"/>
      <c r="B12" s="11"/>
      <c r="C12" s="10"/>
      <c r="D12" s="85" t="s">
        <v>17</v>
      </c>
      <c r="E12" s="85"/>
      <c r="F12" s="36">
        <v>66596.28</v>
      </c>
    </row>
    <row r="13" spans="1:6" ht="25.5" customHeight="1" x14ac:dyDescent="0.25">
      <c r="A13" s="10"/>
      <c r="B13" s="11"/>
      <c r="C13" s="10"/>
      <c r="D13" s="85" t="s">
        <v>18</v>
      </c>
      <c r="E13" s="85"/>
      <c r="F13" s="36">
        <v>327671.11</v>
      </c>
    </row>
    <row r="14" spans="1:6" x14ac:dyDescent="0.25">
      <c r="A14" s="37"/>
      <c r="B14" s="37"/>
      <c r="C14" s="37"/>
      <c r="D14" s="37"/>
      <c r="E14" s="37"/>
      <c r="F14" s="37"/>
    </row>
    <row r="15" spans="1:6" x14ac:dyDescent="0.25">
      <c r="A15" s="90"/>
      <c r="B15" s="88"/>
      <c r="C15" s="88"/>
      <c r="D15" s="88"/>
      <c r="E15" s="88"/>
      <c r="F15" s="88"/>
    </row>
  </sheetData>
  <mergeCells count="13">
    <mergeCell ref="A15:F15"/>
    <mergeCell ref="B7:D7"/>
    <mergeCell ref="B8:D8"/>
    <mergeCell ref="B9:D9"/>
    <mergeCell ref="D11:E11"/>
    <mergeCell ref="D12:E12"/>
    <mergeCell ref="D13:E13"/>
    <mergeCell ref="B6:D6"/>
    <mergeCell ref="E1:F1"/>
    <mergeCell ref="E2:F2"/>
    <mergeCell ref="A3:F3"/>
    <mergeCell ref="B4:D4"/>
    <mergeCell ref="B5:D5"/>
  </mergeCells>
  <pageMargins left="0.5" right="0.5" top="1.038" bottom="1" header="6.0000000000000001E-3" footer="0.5"/>
  <pageSetup paperSize="9" scale="72" fitToHeight="0" orientation="portrait" r:id="rId1"/>
  <headerFooter>
    <oddHeader>&amp;L &amp;C&amp;G</oddHeader>
    <oddFooter>&amp;L &amp;C &amp;R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EC66-AE0B-4861-BE4F-B87886DA446B}">
  <sheetPr>
    <tabColor theme="0" tint="-4.9989318521683403E-2"/>
  </sheetPr>
  <dimension ref="A1:L54"/>
  <sheetViews>
    <sheetView tabSelected="1" showWhiteSpace="0" view="pageBreakPreview" topLeftCell="A7" zoomScaleNormal="100" zoomScaleSheetLayoutView="100" workbookViewId="0">
      <selection activeCell="L13" sqref="L13"/>
    </sheetView>
  </sheetViews>
  <sheetFormatPr defaultColWidth="9"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2" x14ac:dyDescent="0.25">
      <c r="A1" s="1"/>
      <c r="B1" s="1"/>
      <c r="C1" s="1"/>
      <c r="D1" s="1" t="s">
        <v>0</v>
      </c>
      <c r="E1" s="87" t="s">
        <v>1</v>
      </c>
      <c r="F1" s="87"/>
      <c r="G1" s="87" t="s">
        <v>2</v>
      </c>
      <c r="H1" s="87"/>
      <c r="I1" s="87" t="s">
        <v>3</v>
      </c>
      <c r="J1" s="87"/>
    </row>
    <row r="2" spans="1:12" ht="99" customHeight="1" x14ac:dyDescent="0.25">
      <c r="A2" s="2"/>
      <c r="B2" s="2"/>
      <c r="C2" s="2"/>
      <c r="D2" s="2" t="s">
        <v>556</v>
      </c>
      <c r="E2" s="85" t="s">
        <v>492</v>
      </c>
      <c r="F2" s="85"/>
      <c r="G2" s="85" t="s">
        <v>558</v>
      </c>
      <c r="H2" s="85"/>
      <c r="I2" s="85" t="s">
        <v>559</v>
      </c>
      <c r="J2" s="85"/>
    </row>
    <row r="3" spans="1:12" x14ac:dyDescent="0.25">
      <c r="A3" s="89" t="s">
        <v>19</v>
      </c>
      <c r="B3" s="88"/>
      <c r="C3" s="88"/>
      <c r="D3" s="88"/>
      <c r="E3" s="88"/>
      <c r="F3" s="88"/>
      <c r="G3" s="88"/>
      <c r="H3" s="88"/>
      <c r="I3" s="88"/>
      <c r="J3" s="88"/>
    </row>
    <row r="4" spans="1:12" ht="30" customHeight="1" x14ac:dyDescent="0.25">
      <c r="A4" s="75" t="s">
        <v>5</v>
      </c>
      <c r="B4" s="78" t="s">
        <v>20</v>
      </c>
      <c r="C4" s="75" t="s">
        <v>21</v>
      </c>
      <c r="D4" s="75" t="s">
        <v>6</v>
      </c>
      <c r="E4" s="79" t="s">
        <v>22</v>
      </c>
      <c r="F4" s="78" t="s">
        <v>7</v>
      </c>
      <c r="G4" s="78" t="s">
        <v>23</v>
      </c>
      <c r="H4" s="78" t="s">
        <v>24</v>
      </c>
      <c r="I4" s="78" t="s">
        <v>8</v>
      </c>
      <c r="J4" s="78" t="s">
        <v>9</v>
      </c>
    </row>
    <row r="5" spans="1:12" ht="24" customHeight="1" x14ac:dyDescent="0.25">
      <c r="A5" s="74" t="s">
        <v>10</v>
      </c>
      <c r="B5" s="74"/>
      <c r="C5" s="74"/>
      <c r="D5" s="74" t="s">
        <v>524</v>
      </c>
      <c r="E5" s="74"/>
      <c r="F5" s="3"/>
      <c r="G5" s="74"/>
      <c r="H5" s="74"/>
      <c r="I5" s="4">
        <v>4045.52</v>
      </c>
      <c r="J5" s="5">
        <v>1.2346282221829078E-2</v>
      </c>
    </row>
    <row r="6" spans="1:12" ht="39" customHeight="1" x14ac:dyDescent="0.25">
      <c r="A6" s="77" t="s">
        <v>26</v>
      </c>
      <c r="B6" s="7" t="s">
        <v>27</v>
      </c>
      <c r="C6" s="77" t="s">
        <v>28</v>
      </c>
      <c r="D6" s="77" t="s">
        <v>29</v>
      </c>
      <c r="E6" s="6" t="s">
        <v>30</v>
      </c>
      <c r="F6" s="7">
        <v>6.48</v>
      </c>
      <c r="G6" s="8">
        <v>496.95</v>
      </c>
      <c r="H6" s="8">
        <v>624.30999999999995</v>
      </c>
      <c r="I6" s="8">
        <v>4045.52</v>
      </c>
      <c r="J6" s="9">
        <v>1.2346282221829078E-2</v>
      </c>
    </row>
    <row r="7" spans="1:12" ht="24" customHeight="1" x14ac:dyDescent="0.25">
      <c r="A7" s="74" t="s">
        <v>11</v>
      </c>
      <c r="B7" s="74"/>
      <c r="C7" s="74"/>
      <c r="D7" s="74" t="s">
        <v>12</v>
      </c>
      <c r="E7" s="74"/>
      <c r="F7" s="3"/>
      <c r="G7" s="74"/>
      <c r="H7" s="74"/>
      <c r="I7" s="4">
        <v>20446.11</v>
      </c>
      <c r="J7" s="5">
        <v>6.2398268800688592E-2</v>
      </c>
    </row>
    <row r="8" spans="1:12" ht="24" customHeight="1" x14ac:dyDescent="0.25">
      <c r="A8" s="77" t="s">
        <v>525</v>
      </c>
      <c r="B8" s="7" t="s">
        <v>526</v>
      </c>
      <c r="C8" s="77" t="s">
        <v>31</v>
      </c>
      <c r="D8" s="77" t="s">
        <v>12</v>
      </c>
      <c r="E8" s="6" t="s">
        <v>527</v>
      </c>
      <c r="F8" s="7">
        <v>3</v>
      </c>
      <c r="G8" s="8">
        <v>5424.96</v>
      </c>
      <c r="H8" s="8">
        <v>6815.37</v>
      </c>
      <c r="I8" s="8">
        <v>20446.11</v>
      </c>
      <c r="J8" s="9">
        <v>6.2398268800688592E-2</v>
      </c>
    </row>
    <row r="9" spans="1:12" ht="26.1" customHeight="1" x14ac:dyDescent="0.25">
      <c r="A9" s="74" t="s">
        <v>13</v>
      </c>
      <c r="B9" s="74"/>
      <c r="C9" s="74"/>
      <c r="D9" s="74" t="s">
        <v>493</v>
      </c>
      <c r="E9" s="74"/>
      <c r="F9" s="3"/>
      <c r="G9" s="74"/>
      <c r="H9" s="74"/>
      <c r="I9" s="4">
        <v>151942.78</v>
      </c>
      <c r="J9" s="5">
        <v>0.46370514629745663</v>
      </c>
    </row>
    <row r="10" spans="1:12" ht="24" customHeight="1" x14ac:dyDescent="0.25">
      <c r="A10" s="74" t="s">
        <v>32</v>
      </c>
      <c r="B10" s="74"/>
      <c r="C10" s="74"/>
      <c r="D10" s="74" t="s">
        <v>400</v>
      </c>
      <c r="E10" s="74"/>
      <c r="F10" s="3"/>
      <c r="G10" s="74"/>
      <c r="H10" s="74"/>
      <c r="I10" s="4">
        <v>768.96</v>
      </c>
      <c r="J10" s="5">
        <v>2.3467433549451459E-3</v>
      </c>
    </row>
    <row r="11" spans="1:12" ht="26.1" customHeight="1" x14ac:dyDescent="0.25">
      <c r="A11" s="77" t="s">
        <v>33</v>
      </c>
      <c r="B11" s="7" t="s">
        <v>34</v>
      </c>
      <c r="C11" s="77" t="s">
        <v>28</v>
      </c>
      <c r="D11" s="77" t="s">
        <v>35</v>
      </c>
      <c r="E11" s="6" t="s">
        <v>30</v>
      </c>
      <c r="F11" s="7">
        <v>1068</v>
      </c>
      <c r="G11" s="8">
        <v>0.57999999999999996</v>
      </c>
      <c r="H11" s="8">
        <v>0.72</v>
      </c>
      <c r="I11" s="8">
        <v>768.96</v>
      </c>
      <c r="J11" s="9">
        <v>2.3467433549451459E-3</v>
      </c>
    </row>
    <row r="12" spans="1:12" ht="24" customHeight="1" x14ac:dyDescent="0.25">
      <c r="A12" s="74" t="s">
        <v>36</v>
      </c>
      <c r="B12" s="74"/>
      <c r="C12" s="74"/>
      <c r="D12" s="74" t="s">
        <v>37</v>
      </c>
      <c r="E12" s="74"/>
      <c r="F12" s="3"/>
      <c r="G12" s="74"/>
      <c r="H12" s="74"/>
      <c r="I12" s="4">
        <v>101107.56</v>
      </c>
      <c r="J12" s="5">
        <v>0.30856415751757915</v>
      </c>
      <c r="L12">
        <f>F13+F25+F39</f>
        <v>2118</v>
      </c>
    </row>
    <row r="13" spans="1:12" ht="26.1" customHeight="1" x14ac:dyDescent="0.25">
      <c r="A13" s="77" t="s">
        <v>38</v>
      </c>
      <c r="B13" s="7" t="s">
        <v>39</v>
      </c>
      <c r="C13" s="77" t="s">
        <v>31</v>
      </c>
      <c r="D13" s="77" t="s">
        <v>40</v>
      </c>
      <c r="E13" s="6" t="s">
        <v>30</v>
      </c>
      <c r="F13" s="7">
        <v>1068</v>
      </c>
      <c r="G13" s="8">
        <v>74.64</v>
      </c>
      <c r="H13" s="8">
        <v>93.77</v>
      </c>
      <c r="I13" s="8">
        <v>100146.36</v>
      </c>
      <c r="J13" s="9">
        <v>0.3056307283238977</v>
      </c>
      <c r="L13">
        <f>F16+F28+F42</f>
        <v>742</v>
      </c>
    </row>
    <row r="14" spans="1:12" ht="39" customHeight="1" x14ac:dyDescent="0.25">
      <c r="A14" s="77" t="s">
        <v>41</v>
      </c>
      <c r="B14" s="7" t="s">
        <v>528</v>
      </c>
      <c r="C14" s="77" t="s">
        <v>28</v>
      </c>
      <c r="D14" s="77" t="s">
        <v>529</v>
      </c>
      <c r="E14" s="6" t="s">
        <v>30</v>
      </c>
      <c r="F14" s="7">
        <v>1068</v>
      </c>
      <c r="G14" s="8">
        <v>0.72</v>
      </c>
      <c r="H14" s="8">
        <v>0.9</v>
      </c>
      <c r="I14" s="8">
        <v>961.2</v>
      </c>
      <c r="J14" s="9">
        <v>2.9334291936814324E-3</v>
      </c>
    </row>
    <row r="15" spans="1:12" ht="24" customHeight="1" x14ac:dyDescent="0.25">
      <c r="A15" s="74" t="s">
        <v>42</v>
      </c>
      <c r="B15" s="74"/>
      <c r="C15" s="74"/>
      <c r="D15" s="74" t="s">
        <v>520</v>
      </c>
      <c r="E15" s="74"/>
      <c r="F15" s="3"/>
      <c r="G15" s="74"/>
      <c r="H15" s="74"/>
      <c r="I15" s="4">
        <v>28779.759999999998</v>
      </c>
      <c r="J15" s="5">
        <v>8.7831240294574647E-2</v>
      </c>
    </row>
    <row r="16" spans="1:12" ht="51.9" customHeight="1" x14ac:dyDescent="0.25">
      <c r="A16" s="77" t="s">
        <v>43</v>
      </c>
      <c r="B16" s="7" t="s">
        <v>44</v>
      </c>
      <c r="C16" s="77" t="s">
        <v>28</v>
      </c>
      <c r="D16" s="77" t="s">
        <v>45</v>
      </c>
      <c r="E16" s="6" t="s">
        <v>46</v>
      </c>
      <c r="F16" s="7">
        <v>368</v>
      </c>
      <c r="G16" s="8">
        <v>44.68</v>
      </c>
      <c r="H16" s="8">
        <v>56.13</v>
      </c>
      <c r="I16" s="8">
        <v>20655.84</v>
      </c>
      <c r="J16" s="9">
        <v>6.3038331331681935E-2</v>
      </c>
    </row>
    <row r="17" spans="1:10" ht="24" customHeight="1" x14ac:dyDescent="0.25">
      <c r="A17" s="77" t="s">
        <v>47</v>
      </c>
      <c r="B17" s="7" t="s">
        <v>530</v>
      </c>
      <c r="C17" s="77" t="s">
        <v>31</v>
      </c>
      <c r="D17" s="77" t="s">
        <v>531</v>
      </c>
      <c r="E17" s="6" t="s">
        <v>46</v>
      </c>
      <c r="F17" s="7">
        <v>356</v>
      </c>
      <c r="G17" s="8">
        <v>18.170000000000002</v>
      </c>
      <c r="H17" s="8">
        <v>22.82</v>
      </c>
      <c r="I17" s="8">
        <v>8123.92</v>
      </c>
      <c r="J17" s="9">
        <v>2.4792908962892702E-2</v>
      </c>
    </row>
    <row r="18" spans="1:10" ht="24" customHeight="1" x14ac:dyDescent="0.25">
      <c r="A18" s="74" t="s">
        <v>581</v>
      </c>
      <c r="B18" s="74"/>
      <c r="C18" s="74"/>
      <c r="D18" s="74" t="s">
        <v>49</v>
      </c>
      <c r="E18" s="74"/>
      <c r="F18" s="3"/>
      <c r="G18" s="74"/>
      <c r="H18" s="74"/>
      <c r="I18" s="4">
        <v>21286.5</v>
      </c>
      <c r="J18" s="5">
        <v>6.4963005130357687E-2</v>
      </c>
    </row>
    <row r="19" spans="1:10" ht="26.1" customHeight="1" x14ac:dyDescent="0.25">
      <c r="A19" s="77" t="s">
        <v>582</v>
      </c>
      <c r="B19" s="7" t="s">
        <v>50</v>
      </c>
      <c r="C19" s="77" t="s">
        <v>51</v>
      </c>
      <c r="D19" s="77" t="s">
        <v>52</v>
      </c>
      <c r="E19" s="6" t="s">
        <v>53</v>
      </c>
      <c r="F19" s="7">
        <v>17440.012999999999</v>
      </c>
      <c r="G19" s="8">
        <v>0.68</v>
      </c>
      <c r="H19" s="8">
        <v>0.85</v>
      </c>
      <c r="I19" s="8">
        <v>14824.01</v>
      </c>
      <c r="J19" s="9">
        <v>4.5240515711012792E-2</v>
      </c>
    </row>
    <row r="20" spans="1:10" ht="26.1" customHeight="1" x14ac:dyDescent="0.25">
      <c r="A20" s="77" t="s">
        <v>583</v>
      </c>
      <c r="B20" s="7" t="s">
        <v>54</v>
      </c>
      <c r="C20" s="77" t="s">
        <v>51</v>
      </c>
      <c r="D20" s="77" t="s">
        <v>55</v>
      </c>
      <c r="E20" s="6" t="s">
        <v>53</v>
      </c>
      <c r="F20" s="7">
        <v>7024.45</v>
      </c>
      <c r="G20" s="8">
        <v>0.74</v>
      </c>
      <c r="H20" s="8">
        <v>0.92</v>
      </c>
      <c r="I20" s="8">
        <v>6462.49</v>
      </c>
      <c r="J20" s="9">
        <v>1.9722489419344902E-2</v>
      </c>
    </row>
    <row r="21" spans="1:10" ht="26.1" customHeight="1" x14ac:dyDescent="0.25">
      <c r="A21" s="74" t="s">
        <v>14</v>
      </c>
      <c r="B21" s="74"/>
      <c r="C21" s="74"/>
      <c r="D21" s="74" t="s">
        <v>494</v>
      </c>
      <c r="E21" s="74"/>
      <c r="F21" s="3"/>
      <c r="G21" s="74"/>
      <c r="H21" s="74"/>
      <c r="I21" s="4">
        <v>85863.65</v>
      </c>
      <c r="J21" s="5">
        <v>0.26204217393471152</v>
      </c>
    </row>
    <row r="22" spans="1:10" ht="24" customHeight="1" x14ac:dyDescent="0.25">
      <c r="A22" s="74" t="s">
        <v>56</v>
      </c>
      <c r="B22" s="74"/>
      <c r="C22" s="74"/>
      <c r="D22" s="74" t="s">
        <v>400</v>
      </c>
      <c r="E22" s="74"/>
      <c r="F22" s="3"/>
      <c r="G22" s="74"/>
      <c r="H22" s="74"/>
      <c r="I22" s="4">
        <v>432</v>
      </c>
      <c r="J22" s="5">
        <v>1.3183951432276101E-3</v>
      </c>
    </row>
    <row r="23" spans="1:10" ht="26.1" customHeight="1" x14ac:dyDescent="0.25">
      <c r="A23" s="77" t="s">
        <v>57</v>
      </c>
      <c r="B23" s="7" t="s">
        <v>34</v>
      </c>
      <c r="C23" s="77" t="s">
        <v>28</v>
      </c>
      <c r="D23" s="77" t="s">
        <v>35</v>
      </c>
      <c r="E23" s="6" t="s">
        <v>30</v>
      </c>
      <c r="F23" s="7">
        <v>600</v>
      </c>
      <c r="G23" s="8">
        <v>0.57999999999999996</v>
      </c>
      <c r="H23" s="8">
        <v>0.72</v>
      </c>
      <c r="I23" s="8">
        <v>432</v>
      </c>
      <c r="J23" s="9">
        <v>1.3183951432276101E-3</v>
      </c>
    </row>
    <row r="24" spans="1:10" ht="24" customHeight="1" x14ac:dyDescent="0.25">
      <c r="A24" s="74" t="s">
        <v>58</v>
      </c>
      <c r="B24" s="74"/>
      <c r="C24" s="74"/>
      <c r="D24" s="74" t="s">
        <v>37</v>
      </c>
      <c r="E24" s="74"/>
      <c r="F24" s="3"/>
      <c r="G24" s="74"/>
      <c r="H24" s="74"/>
      <c r="I24" s="4">
        <v>56802</v>
      </c>
      <c r="J24" s="5">
        <v>0.17335065029077479</v>
      </c>
    </row>
    <row r="25" spans="1:10" ht="26.1" customHeight="1" x14ac:dyDescent="0.25">
      <c r="A25" s="77" t="s">
        <v>59</v>
      </c>
      <c r="B25" s="7" t="s">
        <v>39</v>
      </c>
      <c r="C25" s="77" t="s">
        <v>31</v>
      </c>
      <c r="D25" s="77" t="s">
        <v>40</v>
      </c>
      <c r="E25" s="6" t="s">
        <v>30</v>
      </c>
      <c r="F25" s="7">
        <v>600</v>
      </c>
      <c r="G25" s="8">
        <v>74.64</v>
      </c>
      <c r="H25" s="8">
        <v>93.77</v>
      </c>
      <c r="I25" s="8">
        <v>56262</v>
      </c>
      <c r="J25" s="9">
        <v>0.17170265636174029</v>
      </c>
    </row>
    <row r="26" spans="1:10" ht="39" customHeight="1" x14ac:dyDescent="0.25">
      <c r="A26" s="77" t="s">
        <v>60</v>
      </c>
      <c r="B26" s="7" t="s">
        <v>528</v>
      </c>
      <c r="C26" s="77" t="s">
        <v>28</v>
      </c>
      <c r="D26" s="77" t="s">
        <v>529</v>
      </c>
      <c r="E26" s="6" t="s">
        <v>30</v>
      </c>
      <c r="F26" s="7">
        <v>600</v>
      </c>
      <c r="G26" s="8">
        <v>0.72</v>
      </c>
      <c r="H26" s="8">
        <v>0.9</v>
      </c>
      <c r="I26" s="8">
        <v>540</v>
      </c>
      <c r="J26" s="9">
        <v>1.6479939290345127E-3</v>
      </c>
    </row>
    <row r="27" spans="1:10" ht="24" customHeight="1" x14ac:dyDescent="0.25">
      <c r="A27" s="74" t="s">
        <v>61</v>
      </c>
      <c r="B27" s="74"/>
      <c r="C27" s="74"/>
      <c r="D27" s="74" t="s">
        <v>520</v>
      </c>
      <c r="E27" s="74"/>
      <c r="F27" s="3"/>
      <c r="G27" s="74"/>
      <c r="H27" s="74"/>
      <c r="I27" s="4">
        <v>16189.72</v>
      </c>
      <c r="J27" s="5">
        <v>4.9408444949571535E-2</v>
      </c>
    </row>
    <row r="28" spans="1:10" ht="51.9" customHeight="1" x14ac:dyDescent="0.25">
      <c r="A28" s="77" t="s">
        <v>62</v>
      </c>
      <c r="B28" s="7" t="s">
        <v>44</v>
      </c>
      <c r="C28" s="77" t="s">
        <v>28</v>
      </c>
      <c r="D28" s="77" t="s">
        <v>45</v>
      </c>
      <c r="E28" s="6" t="s">
        <v>46</v>
      </c>
      <c r="F28" s="7">
        <v>212</v>
      </c>
      <c r="G28" s="8">
        <v>44.68</v>
      </c>
      <c r="H28" s="8">
        <v>56.13</v>
      </c>
      <c r="I28" s="8">
        <v>11899.56</v>
      </c>
      <c r="J28" s="9">
        <v>3.6315560441077643E-2</v>
      </c>
    </row>
    <row r="29" spans="1:10" ht="24" customHeight="1" x14ac:dyDescent="0.25">
      <c r="A29" s="77" t="s">
        <v>63</v>
      </c>
      <c r="B29" s="7" t="s">
        <v>530</v>
      </c>
      <c r="C29" s="77" t="s">
        <v>31</v>
      </c>
      <c r="D29" s="77" t="s">
        <v>531</v>
      </c>
      <c r="E29" s="6" t="s">
        <v>46</v>
      </c>
      <c r="F29" s="7">
        <v>188</v>
      </c>
      <c r="G29" s="8">
        <v>18.170000000000002</v>
      </c>
      <c r="H29" s="8">
        <v>22.82</v>
      </c>
      <c r="I29" s="8">
        <v>4290.16</v>
      </c>
      <c r="J29" s="9">
        <v>1.3092884508493899E-2</v>
      </c>
    </row>
    <row r="30" spans="1:10" ht="24" customHeight="1" x14ac:dyDescent="0.25">
      <c r="A30" s="74" t="s">
        <v>584</v>
      </c>
      <c r="B30" s="74"/>
      <c r="C30" s="74"/>
      <c r="D30" s="74" t="s">
        <v>522</v>
      </c>
      <c r="E30" s="74"/>
      <c r="F30" s="3"/>
      <c r="G30" s="74"/>
      <c r="H30" s="74"/>
      <c r="I30" s="4">
        <v>481.23</v>
      </c>
      <c r="J30" s="5">
        <v>1.46863725642459E-3</v>
      </c>
    </row>
    <row r="31" spans="1:10" ht="26.1" customHeight="1" x14ac:dyDescent="0.25">
      <c r="A31" s="77" t="s">
        <v>585</v>
      </c>
      <c r="B31" s="7" t="s">
        <v>532</v>
      </c>
      <c r="C31" s="77" t="s">
        <v>31</v>
      </c>
      <c r="D31" s="77" t="s">
        <v>48</v>
      </c>
      <c r="E31" s="6" t="s">
        <v>533</v>
      </c>
      <c r="F31" s="7">
        <v>1</v>
      </c>
      <c r="G31" s="8">
        <v>383.06</v>
      </c>
      <c r="H31" s="8">
        <v>481.23</v>
      </c>
      <c r="I31" s="8">
        <v>481.23</v>
      </c>
      <c r="J31" s="9">
        <v>1.46863725642459E-3</v>
      </c>
    </row>
    <row r="32" spans="1:10" ht="24" customHeight="1" x14ac:dyDescent="0.25">
      <c r="A32" s="74" t="s">
        <v>586</v>
      </c>
      <c r="B32" s="74"/>
      <c r="C32" s="74"/>
      <c r="D32" s="74" t="s">
        <v>49</v>
      </c>
      <c r="E32" s="74"/>
      <c r="F32" s="3"/>
      <c r="G32" s="74"/>
      <c r="H32" s="74"/>
      <c r="I32" s="4">
        <v>11958.7</v>
      </c>
      <c r="J32" s="5">
        <v>3.6496046294713015E-2</v>
      </c>
    </row>
    <row r="33" spans="1:10" ht="26.1" customHeight="1" x14ac:dyDescent="0.25">
      <c r="A33" s="77" t="s">
        <v>587</v>
      </c>
      <c r="B33" s="7" t="s">
        <v>50</v>
      </c>
      <c r="C33" s="77" t="s">
        <v>51</v>
      </c>
      <c r="D33" s="77" t="s">
        <v>52</v>
      </c>
      <c r="E33" s="6" t="s">
        <v>53</v>
      </c>
      <c r="F33" s="7">
        <v>9797.76</v>
      </c>
      <c r="G33" s="8">
        <v>0.68</v>
      </c>
      <c r="H33" s="8">
        <v>0.85</v>
      </c>
      <c r="I33" s="8">
        <v>8328.09</v>
      </c>
      <c r="J33" s="9">
        <v>2.5416003260098213E-2</v>
      </c>
    </row>
    <row r="34" spans="1:10" ht="26.1" customHeight="1" x14ac:dyDescent="0.25">
      <c r="A34" s="77" t="s">
        <v>588</v>
      </c>
      <c r="B34" s="7" t="s">
        <v>54</v>
      </c>
      <c r="C34" s="77" t="s">
        <v>51</v>
      </c>
      <c r="D34" s="77" t="s">
        <v>55</v>
      </c>
      <c r="E34" s="6" t="s">
        <v>53</v>
      </c>
      <c r="F34" s="7">
        <v>3946.32</v>
      </c>
      <c r="G34" s="8">
        <v>0.74</v>
      </c>
      <c r="H34" s="8">
        <v>0.92</v>
      </c>
      <c r="I34" s="8">
        <v>3630.61</v>
      </c>
      <c r="J34" s="9">
        <v>1.10800430346148E-2</v>
      </c>
    </row>
    <row r="35" spans="1:10" ht="26.1" customHeight="1" x14ac:dyDescent="0.25">
      <c r="A35" s="74" t="s">
        <v>15</v>
      </c>
      <c r="B35" s="74"/>
      <c r="C35" s="74"/>
      <c r="D35" s="74" t="s">
        <v>495</v>
      </c>
      <c r="E35" s="74"/>
      <c r="F35" s="3"/>
      <c r="G35" s="74"/>
      <c r="H35" s="74"/>
      <c r="I35" s="4">
        <v>65373.05</v>
      </c>
      <c r="J35" s="5">
        <v>0.19950812874531418</v>
      </c>
    </row>
    <row r="36" spans="1:10" ht="24" customHeight="1" x14ac:dyDescent="0.25">
      <c r="A36" s="74" t="s">
        <v>64</v>
      </c>
      <c r="B36" s="74"/>
      <c r="C36" s="74"/>
      <c r="D36" s="74" t="s">
        <v>400</v>
      </c>
      <c r="E36" s="74"/>
      <c r="F36" s="3"/>
      <c r="G36" s="74"/>
      <c r="H36" s="74"/>
      <c r="I36" s="4">
        <v>324</v>
      </c>
      <c r="J36" s="5">
        <v>9.8879635742070752E-4</v>
      </c>
    </row>
    <row r="37" spans="1:10" ht="26.1" customHeight="1" x14ac:dyDescent="0.25">
      <c r="A37" s="77" t="s">
        <v>65</v>
      </c>
      <c r="B37" s="7" t="s">
        <v>34</v>
      </c>
      <c r="C37" s="77" t="s">
        <v>28</v>
      </c>
      <c r="D37" s="77" t="s">
        <v>35</v>
      </c>
      <c r="E37" s="6" t="s">
        <v>30</v>
      </c>
      <c r="F37" s="7">
        <v>450</v>
      </c>
      <c r="G37" s="8">
        <v>0.57999999999999996</v>
      </c>
      <c r="H37" s="8">
        <v>0.72</v>
      </c>
      <c r="I37" s="8">
        <v>324</v>
      </c>
      <c r="J37" s="9">
        <v>9.8879635742070752E-4</v>
      </c>
    </row>
    <row r="38" spans="1:10" ht="24" customHeight="1" x14ac:dyDescent="0.25">
      <c r="A38" s="74" t="s">
        <v>66</v>
      </c>
      <c r="B38" s="74"/>
      <c r="C38" s="74"/>
      <c r="D38" s="74" t="s">
        <v>37</v>
      </c>
      <c r="E38" s="74"/>
      <c r="F38" s="3"/>
      <c r="G38" s="74"/>
      <c r="H38" s="74"/>
      <c r="I38" s="4">
        <v>42601.5</v>
      </c>
      <c r="J38" s="5">
        <v>0.13001298771808109</v>
      </c>
    </row>
    <row r="39" spans="1:10" ht="26.1" customHeight="1" x14ac:dyDescent="0.25">
      <c r="A39" s="77" t="s">
        <v>67</v>
      </c>
      <c r="B39" s="7" t="s">
        <v>39</v>
      </c>
      <c r="C39" s="77" t="s">
        <v>31</v>
      </c>
      <c r="D39" s="77" t="s">
        <v>40</v>
      </c>
      <c r="E39" s="6" t="s">
        <v>30</v>
      </c>
      <c r="F39" s="7">
        <v>450</v>
      </c>
      <c r="G39" s="8">
        <v>74.64</v>
      </c>
      <c r="H39" s="8">
        <v>93.77</v>
      </c>
      <c r="I39" s="8">
        <v>42196.5</v>
      </c>
      <c r="J39" s="9">
        <v>0.12877699227130521</v>
      </c>
    </row>
    <row r="40" spans="1:10" ht="39" customHeight="1" x14ac:dyDescent="0.25">
      <c r="A40" s="77" t="s">
        <v>68</v>
      </c>
      <c r="B40" s="7" t="s">
        <v>528</v>
      </c>
      <c r="C40" s="77" t="s">
        <v>28</v>
      </c>
      <c r="D40" s="77" t="s">
        <v>529</v>
      </c>
      <c r="E40" s="6" t="s">
        <v>30</v>
      </c>
      <c r="F40" s="7">
        <v>450</v>
      </c>
      <c r="G40" s="8">
        <v>0.72</v>
      </c>
      <c r="H40" s="8">
        <v>0.9</v>
      </c>
      <c r="I40" s="8">
        <v>405</v>
      </c>
      <c r="J40" s="9">
        <v>1.2359954467758844E-3</v>
      </c>
    </row>
    <row r="41" spans="1:10" ht="24" customHeight="1" x14ac:dyDescent="0.25">
      <c r="A41" s="74" t="s">
        <v>69</v>
      </c>
      <c r="B41" s="74"/>
      <c r="C41" s="74"/>
      <c r="D41" s="74" t="s">
        <v>520</v>
      </c>
      <c r="E41" s="74"/>
      <c r="F41" s="3"/>
      <c r="G41" s="74"/>
      <c r="H41" s="74"/>
      <c r="I41" s="4">
        <v>12516.06</v>
      </c>
      <c r="J41" s="5">
        <v>3.8197020176725376E-2</v>
      </c>
    </row>
    <row r="42" spans="1:10" ht="51.9" customHeight="1" x14ac:dyDescent="0.25">
      <c r="A42" s="77" t="s">
        <v>70</v>
      </c>
      <c r="B42" s="7" t="s">
        <v>44</v>
      </c>
      <c r="C42" s="77" t="s">
        <v>28</v>
      </c>
      <c r="D42" s="77" t="s">
        <v>45</v>
      </c>
      <c r="E42" s="6" t="s">
        <v>46</v>
      </c>
      <c r="F42" s="7">
        <v>162</v>
      </c>
      <c r="G42" s="8">
        <v>44.68</v>
      </c>
      <c r="H42" s="8">
        <v>56.13</v>
      </c>
      <c r="I42" s="8">
        <v>9093.06</v>
      </c>
      <c r="J42" s="9">
        <v>2.775056977101216E-2</v>
      </c>
    </row>
    <row r="43" spans="1:10" ht="24" customHeight="1" x14ac:dyDescent="0.25">
      <c r="A43" s="77" t="s">
        <v>71</v>
      </c>
      <c r="B43" s="7" t="s">
        <v>530</v>
      </c>
      <c r="C43" s="77" t="s">
        <v>31</v>
      </c>
      <c r="D43" s="77" t="s">
        <v>531</v>
      </c>
      <c r="E43" s="6" t="s">
        <v>46</v>
      </c>
      <c r="F43" s="7">
        <v>150</v>
      </c>
      <c r="G43" s="8">
        <v>18.170000000000002</v>
      </c>
      <c r="H43" s="8">
        <v>22.82</v>
      </c>
      <c r="I43" s="8">
        <v>3423</v>
      </c>
      <c r="J43" s="9">
        <v>1.0446450405713216E-2</v>
      </c>
    </row>
    <row r="44" spans="1:10" ht="24" customHeight="1" x14ac:dyDescent="0.25">
      <c r="A44" s="74" t="s">
        <v>72</v>
      </c>
      <c r="B44" s="74"/>
      <c r="C44" s="74"/>
      <c r="D44" s="74" t="s">
        <v>522</v>
      </c>
      <c r="E44" s="74"/>
      <c r="F44" s="3"/>
      <c r="G44" s="74"/>
      <c r="H44" s="74"/>
      <c r="I44" s="4">
        <v>962.46</v>
      </c>
      <c r="J44" s="5">
        <v>2.9372745128491799E-3</v>
      </c>
    </row>
    <row r="45" spans="1:10" ht="26.1" customHeight="1" x14ac:dyDescent="0.25">
      <c r="A45" s="77" t="s">
        <v>73</v>
      </c>
      <c r="B45" s="7" t="s">
        <v>532</v>
      </c>
      <c r="C45" s="77" t="s">
        <v>31</v>
      </c>
      <c r="D45" s="77" t="s">
        <v>48</v>
      </c>
      <c r="E45" s="6" t="s">
        <v>533</v>
      </c>
      <c r="F45" s="7">
        <v>2</v>
      </c>
      <c r="G45" s="8">
        <v>383.06</v>
      </c>
      <c r="H45" s="8">
        <v>481.23</v>
      </c>
      <c r="I45" s="8">
        <v>962.46</v>
      </c>
      <c r="J45" s="9">
        <v>2.9372745128491799E-3</v>
      </c>
    </row>
    <row r="46" spans="1:10" ht="24" customHeight="1" x14ac:dyDescent="0.25">
      <c r="A46" s="74" t="s">
        <v>74</v>
      </c>
      <c r="B46" s="74"/>
      <c r="C46" s="74"/>
      <c r="D46" s="74" t="s">
        <v>49</v>
      </c>
      <c r="E46" s="74"/>
      <c r="F46" s="3"/>
      <c r="G46" s="74"/>
      <c r="H46" s="74"/>
      <c r="I46" s="4">
        <v>8969.0300000000007</v>
      </c>
      <c r="J46" s="5">
        <v>2.7372049980237807E-2</v>
      </c>
    </row>
    <row r="47" spans="1:10" ht="26.1" customHeight="1" x14ac:dyDescent="0.25">
      <c r="A47" s="77" t="s">
        <v>75</v>
      </c>
      <c r="B47" s="7" t="s">
        <v>50</v>
      </c>
      <c r="C47" s="77" t="s">
        <v>51</v>
      </c>
      <c r="D47" s="77" t="s">
        <v>52</v>
      </c>
      <c r="E47" s="6" t="s">
        <v>53</v>
      </c>
      <c r="F47" s="7">
        <v>7348.32</v>
      </c>
      <c r="G47" s="8">
        <v>0.68</v>
      </c>
      <c r="H47" s="8">
        <v>0.85</v>
      </c>
      <c r="I47" s="8">
        <v>6246.07</v>
      </c>
      <c r="J47" s="9">
        <v>1.9062010074675183E-2</v>
      </c>
    </row>
    <row r="48" spans="1:10" ht="26.1" customHeight="1" x14ac:dyDescent="0.25">
      <c r="A48" s="77" t="s">
        <v>76</v>
      </c>
      <c r="B48" s="7" t="s">
        <v>54</v>
      </c>
      <c r="C48" s="77" t="s">
        <v>51</v>
      </c>
      <c r="D48" s="77" t="s">
        <v>55</v>
      </c>
      <c r="E48" s="6" t="s">
        <v>53</v>
      </c>
      <c r="F48" s="7">
        <v>2959.74</v>
      </c>
      <c r="G48" s="8">
        <v>0.74</v>
      </c>
      <c r="H48" s="8">
        <v>0.92</v>
      </c>
      <c r="I48" s="8">
        <v>2722.96</v>
      </c>
      <c r="J48" s="9">
        <v>8.3100399055626231E-3</v>
      </c>
    </row>
    <row r="49" spans="1:10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x14ac:dyDescent="0.25">
      <c r="A50" s="84"/>
      <c r="B50" s="84"/>
      <c r="C50" s="84"/>
      <c r="D50" s="11"/>
      <c r="E50" s="10"/>
      <c r="F50" s="85" t="s">
        <v>16</v>
      </c>
      <c r="G50" s="84"/>
      <c r="H50" s="86">
        <v>261074.83</v>
      </c>
      <c r="I50" s="84"/>
      <c r="J50" s="84"/>
    </row>
    <row r="51" spans="1:10" x14ac:dyDescent="0.25">
      <c r="A51" s="84"/>
      <c r="B51" s="84"/>
      <c r="C51" s="84"/>
      <c r="D51" s="11"/>
      <c r="E51" s="10"/>
      <c r="F51" s="85" t="s">
        <v>17</v>
      </c>
      <c r="G51" s="84"/>
      <c r="H51" s="86">
        <v>66596.28</v>
      </c>
      <c r="I51" s="84"/>
      <c r="J51" s="84"/>
    </row>
    <row r="52" spans="1:10" x14ac:dyDescent="0.25">
      <c r="A52" s="84"/>
      <c r="B52" s="84"/>
      <c r="C52" s="84"/>
      <c r="D52" s="11"/>
      <c r="E52" s="10"/>
      <c r="F52" s="85" t="s">
        <v>18</v>
      </c>
      <c r="G52" s="84"/>
      <c r="H52" s="86">
        <v>327671.11</v>
      </c>
      <c r="I52" s="84"/>
      <c r="J52" s="84"/>
    </row>
    <row r="53" spans="1:10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 spans="1:10" x14ac:dyDescent="0.25">
      <c r="A54" s="90"/>
      <c r="B54" s="88"/>
      <c r="C54" s="88"/>
      <c r="D54" s="88"/>
      <c r="E54" s="88"/>
      <c r="F54" s="88"/>
      <c r="G54" s="88"/>
      <c r="H54" s="88"/>
      <c r="I54" s="88"/>
      <c r="J54" s="88"/>
    </row>
  </sheetData>
  <mergeCells count="17">
    <mergeCell ref="A52:C52"/>
    <mergeCell ref="F52:G52"/>
    <mergeCell ref="H52:J52"/>
    <mergeCell ref="A54:J54"/>
    <mergeCell ref="A3:J3"/>
    <mergeCell ref="A50:C50"/>
    <mergeCell ref="F50:G50"/>
    <mergeCell ref="H50:J50"/>
    <mergeCell ref="A51:C51"/>
    <mergeCell ref="F51:G51"/>
    <mergeCell ref="H51:J51"/>
    <mergeCell ref="E1:F1"/>
    <mergeCell ref="G1:H1"/>
    <mergeCell ref="I1:J1"/>
    <mergeCell ref="E2:F2"/>
    <mergeCell ref="G2:H2"/>
    <mergeCell ref="I2:J2"/>
  </mergeCells>
  <pageMargins left="0.5" right="0.5" top="1.038" bottom="1" header="6.0000000000000001E-3" footer="0.5"/>
  <pageSetup paperSize="9" scale="51" fitToHeight="0" orientation="portrait" r:id="rId1"/>
  <headerFooter>
    <oddHeader>&amp;L &amp;C&amp;G</oddHeader>
    <oddFooter>&amp;L &amp;C &amp;R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A395-BE2E-4259-85F6-DA5ADA37AFA9}">
  <sheetPr>
    <tabColor theme="0" tint="-4.9989318521683403E-2"/>
    <pageSetUpPr fitToPage="1"/>
  </sheetPr>
  <dimension ref="A1:AJ152"/>
  <sheetViews>
    <sheetView view="pageBreakPreview" topLeftCell="A2" zoomScale="85" zoomScaleNormal="80" zoomScaleSheetLayoutView="85" zoomScalePageLayoutView="90" workbookViewId="0">
      <selection activeCell="C2" sqref="C2"/>
    </sheetView>
  </sheetViews>
  <sheetFormatPr defaultColWidth="9" defaultRowHeight="18" x14ac:dyDescent="0.35"/>
  <cols>
    <col min="1" max="2" width="9" style="45"/>
    <col min="3" max="3" width="63.3984375" style="45" customWidth="1"/>
    <col min="4" max="4" width="38.19921875" style="46" customWidth="1"/>
    <col min="5" max="5" width="12.19921875" style="47" customWidth="1"/>
    <col min="6" max="6" width="9" style="45"/>
    <col min="7" max="7" width="21.19921875" style="48" customWidth="1"/>
    <col min="8" max="10" width="9" style="45"/>
    <col min="11" max="11" width="11.5" style="45" bestFit="1" customWidth="1"/>
    <col min="12" max="16384" width="9" style="45"/>
  </cols>
  <sheetData>
    <row r="1" spans="1:36" ht="18.75" hidden="1" customHeight="1" x14ac:dyDescent="0.35"/>
    <row r="2" spans="1:36" ht="12.6" customHeight="1" x14ac:dyDescent="0.35"/>
    <row r="3" spans="1:36" ht="21.75" customHeight="1" x14ac:dyDescent="0.35">
      <c r="C3" s="105" t="s">
        <v>385</v>
      </c>
      <c r="D3" s="105"/>
      <c r="E3" s="105"/>
      <c r="F3" s="105"/>
    </row>
    <row r="4" spans="1:36" s="50" customFormat="1" ht="84.75" customHeight="1" x14ac:dyDescent="0.35">
      <c r="A4" s="49"/>
      <c r="B4" s="49"/>
      <c r="C4" s="106" t="s">
        <v>556</v>
      </c>
      <c r="D4" s="106"/>
      <c r="E4" s="106"/>
      <c r="F4" s="106"/>
      <c r="G4" s="6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s="50" customFormat="1" ht="25.2" customHeight="1" x14ac:dyDescent="0.35">
      <c r="A5" s="49"/>
      <c r="B5" s="49"/>
      <c r="C5" s="99"/>
      <c r="D5" s="99"/>
      <c r="E5" s="99"/>
      <c r="F5" s="99"/>
      <c r="G5" s="70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1:36" x14ac:dyDescent="0.35">
      <c r="C6" s="104" t="s">
        <v>517</v>
      </c>
      <c r="D6" s="104"/>
      <c r="E6" s="104"/>
      <c r="F6" s="104"/>
      <c r="G6" s="71"/>
    </row>
    <row r="7" spans="1:36" x14ac:dyDescent="0.35">
      <c r="C7" s="107"/>
      <c r="D7" s="108"/>
      <c r="E7" s="108"/>
      <c r="F7" s="109"/>
    </row>
    <row r="8" spans="1:36" x14ac:dyDescent="0.35">
      <c r="C8" s="51" t="s">
        <v>518</v>
      </c>
      <c r="D8" s="52" t="s">
        <v>557</v>
      </c>
      <c r="E8" s="53">
        <v>6.48</v>
      </c>
      <c r="F8" s="51" t="s">
        <v>30</v>
      </c>
    </row>
    <row r="9" spans="1:36" x14ac:dyDescent="0.35">
      <c r="C9" s="51" t="s">
        <v>386</v>
      </c>
      <c r="D9" s="52" t="s">
        <v>387</v>
      </c>
      <c r="E9" s="53">
        <v>3</v>
      </c>
      <c r="F9" s="51" t="s">
        <v>519</v>
      </c>
      <c r="G9" s="33"/>
    </row>
    <row r="10" spans="1:36" x14ac:dyDescent="0.35">
      <c r="C10" s="99"/>
      <c r="D10" s="99"/>
      <c r="E10" s="99"/>
      <c r="F10" s="99"/>
    </row>
    <row r="11" spans="1:36" x14ac:dyDescent="0.35">
      <c r="C11" s="104" t="s">
        <v>488</v>
      </c>
      <c r="D11" s="104"/>
      <c r="E11" s="104"/>
      <c r="F11" s="104"/>
      <c r="G11" s="71"/>
    </row>
    <row r="12" spans="1:36" x14ac:dyDescent="0.35">
      <c r="C12" s="104" t="s">
        <v>489</v>
      </c>
      <c r="D12" s="104"/>
      <c r="E12" s="104"/>
      <c r="F12" s="104"/>
    </row>
    <row r="13" spans="1:36" x14ac:dyDescent="0.35">
      <c r="C13" s="99"/>
      <c r="D13" s="99"/>
      <c r="E13" s="99"/>
      <c r="F13" s="99"/>
    </row>
    <row r="14" spans="1:36" x14ac:dyDescent="0.35">
      <c r="C14" s="100" t="s">
        <v>388</v>
      </c>
      <c r="D14" s="100"/>
      <c r="E14" s="100"/>
      <c r="F14" s="100"/>
    </row>
    <row r="15" spans="1:36" x14ac:dyDescent="0.35">
      <c r="C15" s="54" t="s">
        <v>389</v>
      </c>
      <c r="D15" s="101">
        <v>178</v>
      </c>
      <c r="E15" s="101"/>
      <c r="F15" s="54" t="s">
        <v>153</v>
      </c>
    </row>
    <row r="16" spans="1:36" x14ac:dyDescent="0.35">
      <c r="C16" s="54" t="s">
        <v>390</v>
      </c>
      <c r="D16" s="101">
        <v>6</v>
      </c>
      <c r="E16" s="101"/>
      <c r="F16" s="54" t="s">
        <v>153</v>
      </c>
    </row>
    <row r="17" spans="1:36" s="48" customFormat="1" x14ac:dyDescent="0.35">
      <c r="A17" s="45"/>
      <c r="B17" s="45"/>
      <c r="C17" s="54" t="s">
        <v>391</v>
      </c>
      <c r="D17" s="101">
        <v>0</v>
      </c>
      <c r="E17" s="101"/>
      <c r="F17" s="54" t="s">
        <v>392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s="48" customFormat="1" x14ac:dyDescent="0.35">
      <c r="A18" s="45"/>
      <c r="B18" s="45"/>
      <c r="C18" s="54" t="s">
        <v>393</v>
      </c>
      <c r="D18" s="101">
        <v>0</v>
      </c>
      <c r="E18" s="101"/>
      <c r="F18" s="54" t="s">
        <v>153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s="48" customFormat="1" x14ac:dyDescent="0.35">
      <c r="A19" s="45"/>
      <c r="B19" s="45"/>
      <c r="C19" s="54" t="s">
        <v>394</v>
      </c>
      <c r="D19" s="101">
        <v>0</v>
      </c>
      <c r="E19" s="101"/>
      <c r="F19" s="54" t="s">
        <v>153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1:36" s="48" customFormat="1" x14ac:dyDescent="0.35">
      <c r="A20" s="45"/>
      <c r="B20" s="45"/>
      <c r="C20" s="54" t="s">
        <v>395</v>
      </c>
      <c r="D20" s="101">
        <v>0</v>
      </c>
      <c r="E20" s="101"/>
      <c r="F20" s="54" t="s">
        <v>392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s="48" customFormat="1" x14ac:dyDescent="0.35">
      <c r="A21" s="45"/>
      <c r="B21" s="45"/>
      <c r="C21" s="54" t="s">
        <v>396</v>
      </c>
      <c r="D21" s="102">
        <v>0</v>
      </c>
      <c r="E21" s="103"/>
      <c r="F21" s="54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  <row r="22" spans="1:36" s="48" customFormat="1" x14ac:dyDescent="0.35">
      <c r="A22" s="45"/>
      <c r="B22" s="45"/>
      <c r="C22" s="54" t="s">
        <v>397</v>
      </c>
      <c r="D22" s="101">
        <v>6</v>
      </c>
      <c r="E22" s="101"/>
      <c r="F22" s="54" t="s">
        <v>153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1:36" s="48" customFormat="1" x14ac:dyDescent="0.35">
      <c r="A23" s="45"/>
      <c r="B23" s="45"/>
      <c r="C23" s="54" t="s">
        <v>398</v>
      </c>
      <c r="D23" s="101">
        <v>0</v>
      </c>
      <c r="E23" s="101"/>
      <c r="F23" s="54" t="s">
        <v>392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s="48" customFormat="1" x14ac:dyDescent="0.35">
      <c r="A24" s="45"/>
      <c r="B24" s="45"/>
      <c r="C24" s="54" t="s">
        <v>399</v>
      </c>
      <c r="D24" s="101">
        <v>0</v>
      </c>
      <c r="E24" s="101"/>
      <c r="F24" s="54" t="s">
        <v>392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1:36" s="48" customFormat="1" x14ac:dyDescent="0.35">
      <c r="A25" s="45"/>
      <c r="B25" s="45"/>
      <c r="C25" s="99"/>
      <c r="D25" s="99"/>
      <c r="E25" s="99"/>
      <c r="F25" s="99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</row>
    <row r="26" spans="1:36" s="48" customFormat="1" x14ac:dyDescent="0.35">
      <c r="A26" s="45"/>
      <c r="B26" s="45"/>
      <c r="C26" s="93" t="s">
        <v>400</v>
      </c>
      <c r="D26" s="93"/>
      <c r="E26" s="93"/>
      <c r="F26" s="93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1:36" s="48" customFormat="1" ht="46.8" x14ac:dyDescent="0.35">
      <c r="A27" s="45"/>
      <c r="B27" s="45"/>
      <c r="C27" s="55" t="s">
        <v>401</v>
      </c>
      <c r="D27" s="56" t="str">
        <f>""&amp;D15&amp;"m x "&amp;D16&amp;"m + "&amp;D17&amp;" x ("&amp;D18&amp;" m x "&amp;D19&amp;" m)"</f>
        <v>178m x 6m + 0 x (0 m x 0 m)</v>
      </c>
      <c r="E27" s="57">
        <f>D15*D16+D17*(D18*D19)</f>
        <v>1068</v>
      </c>
      <c r="F27" s="56" t="s">
        <v>30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1:36" s="48" customFormat="1" x14ac:dyDescent="0.35">
      <c r="A28" s="45"/>
      <c r="B28" s="45"/>
      <c r="C28" s="94"/>
      <c r="D28" s="94"/>
      <c r="E28" s="94"/>
      <c r="F28" s="94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1:36" s="48" customFormat="1" x14ac:dyDescent="0.35">
      <c r="A29" s="45"/>
      <c r="B29" s="45"/>
      <c r="C29" s="93" t="s">
        <v>37</v>
      </c>
      <c r="D29" s="93"/>
      <c r="E29" s="93"/>
      <c r="F29" s="93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36" s="48" customFormat="1" ht="46.8" x14ac:dyDescent="0.35">
      <c r="A30" s="45"/>
      <c r="B30" s="45"/>
      <c r="C30" s="58" t="s">
        <v>402</v>
      </c>
      <c r="D30" s="56" t="str">
        <f>""&amp;D15&amp;"m x "&amp;D16&amp;"m + "&amp;D17&amp;" x ("&amp;D18&amp;"m x "&amp;D19&amp;"m)"</f>
        <v>178m x 6m + 0 x (0m x 0m)</v>
      </c>
      <c r="E30" s="59">
        <f>D15*D16+D17*(D18*D19)</f>
        <v>1068</v>
      </c>
      <c r="F30" s="56" t="s">
        <v>30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1:36" s="48" customFormat="1" ht="46.8" x14ac:dyDescent="0.35">
      <c r="A31" s="45"/>
      <c r="B31" s="45"/>
      <c r="C31" s="58" t="s">
        <v>403</v>
      </c>
      <c r="D31" s="56" t="str">
        <f>D30</f>
        <v>178m x 6m + 0 x (0m x 0m)</v>
      </c>
      <c r="E31" s="59">
        <f>E30</f>
        <v>1068</v>
      </c>
      <c r="F31" s="56" t="s">
        <v>30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36" s="48" customFormat="1" x14ac:dyDescent="0.35">
      <c r="A32" s="45"/>
      <c r="B32" s="45"/>
      <c r="C32" s="94"/>
      <c r="D32" s="94"/>
      <c r="E32" s="94"/>
      <c r="F32" s="94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s="48" customFormat="1" x14ac:dyDescent="0.35">
      <c r="A33" s="45"/>
      <c r="B33" s="45"/>
      <c r="C33" s="93" t="s">
        <v>520</v>
      </c>
      <c r="D33" s="93"/>
      <c r="E33" s="93"/>
      <c r="F33" s="93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1:36" s="48" customFormat="1" ht="93.6" x14ac:dyDescent="0.35">
      <c r="A34" s="45"/>
      <c r="B34" s="45"/>
      <c r="C34" s="55" t="s">
        <v>404</v>
      </c>
      <c r="D34" s="60" t="str">
        <f>""&amp;D15&amp;"m x 2 + "&amp;D17&amp;" x ("&amp;D18&amp;" m x 2) - "&amp;D20&amp;" x "&amp;D22&amp;" m x 1 - "&amp;D21&amp;" x "&amp;D22&amp;" x 2 - "&amp;D17&amp;" x "&amp;D19&amp;""</f>
        <v>178m x 2 + 0 x (0 m x 2) - 0 x 6 m x 1 - 0 x 6 x 2 - 0 x 0</v>
      </c>
      <c r="E34" s="59">
        <f>D15*2+D17*D18*2-(D20*D22*1)-(D21*D22*2)-D17*D19</f>
        <v>356</v>
      </c>
      <c r="F34" s="56" t="s">
        <v>153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s="48" customFormat="1" ht="31.2" x14ac:dyDescent="0.35">
      <c r="A35" s="45"/>
      <c r="B35" s="45"/>
      <c r="C35" s="58" t="s">
        <v>405</v>
      </c>
      <c r="D35" s="56" t="str">
        <f>""&amp;D16&amp;"m x 2 + "&amp;D17&amp;" x "&amp;D19&amp;"m"</f>
        <v>6m x 2 + 0 x 0m</v>
      </c>
      <c r="E35" s="59">
        <f>D16*2+D17*D19</f>
        <v>12</v>
      </c>
      <c r="F35" s="56" t="s">
        <v>153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6" s="48" customFormat="1" ht="93.6" x14ac:dyDescent="0.35">
      <c r="A36" s="45"/>
      <c r="B36" s="45"/>
      <c r="C36" s="58" t="s">
        <v>521</v>
      </c>
      <c r="D36" s="61" t="str">
        <f>""&amp;D15&amp;"m x 2 + "&amp;D17&amp;" x ("&amp;D18&amp;" m x 2) - "&amp;D20&amp;" x "&amp;D22&amp;" m x 1 - "&amp;D21&amp;" x "&amp;D22&amp;" x 2  - "&amp;D17&amp;" x "&amp;D19&amp;""""</f>
        <v>178m x 2 + 0 x (0 m x 2) - 0 x 6 m x 1 - 0 x 6 x 2  - 0 x 0"</v>
      </c>
      <c r="E36" s="59">
        <f>D15*2+D17*D18*2-(D20*D22*1)-(D21*D22*2)-D17*D19</f>
        <v>356</v>
      </c>
      <c r="F36" s="56" t="s">
        <v>153</v>
      </c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s="48" customFormat="1" x14ac:dyDescent="0.35">
      <c r="A37" s="45"/>
      <c r="B37" s="45"/>
      <c r="C37" s="62"/>
      <c r="D37" s="62"/>
      <c r="E37" s="63"/>
      <c r="F37" s="64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s="48" customFormat="1" x14ac:dyDescent="0.35">
      <c r="A38" s="45"/>
      <c r="B38" s="45"/>
      <c r="C38" s="93" t="s">
        <v>522</v>
      </c>
      <c r="D38" s="93"/>
      <c r="E38" s="93"/>
      <c r="F38" s="93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s="48" customFormat="1" ht="31.2" x14ac:dyDescent="0.35">
      <c r="A39" s="45"/>
      <c r="B39" s="45"/>
      <c r="C39" s="55" t="s">
        <v>48</v>
      </c>
      <c r="D39" s="56" t="str">
        <f>""&amp;D24&amp;" unidade"</f>
        <v>0 unidade</v>
      </c>
      <c r="E39" s="59">
        <f>D24</f>
        <v>0</v>
      </c>
      <c r="F39" s="56" t="s">
        <v>406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s="48" customFormat="1" x14ac:dyDescent="0.35">
      <c r="A40" s="45"/>
      <c r="B40" s="45"/>
      <c r="C40" s="55" t="s">
        <v>523</v>
      </c>
      <c r="D40" s="56" t="str">
        <f>""&amp;D23&amp;" unidade"</f>
        <v>0 unidade</v>
      </c>
      <c r="E40" s="59">
        <f>D23</f>
        <v>0</v>
      </c>
      <c r="F40" s="56" t="s">
        <v>406</v>
      </c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s="48" customFormat="1" x14ac:dyDescent="0.35">
      <c r="A41" s="45"/>
      <c r="B41" s="45"/>
      <c r="C41" s="95"/>
      <c r="D41" s="95"/>
      <c r="E41" s="95"/>
      <c r="F41" s="9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s="48" customFormat="1" x14ac:dyDescent="0.35">
      <c r="A42" s="45"/>
      <c r="B42" s="45"/>
      <c r="C42" s="93" t="s">
        <v>407</v>
      </c>
      <c r="D42" s="93"/>
      <c r="E42" s="93"/>
      <c r="F42" s="93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1:36" s="48" customFormat="1" x14ac:dyDescent="0.35">
      <c r="A43" s="45"/>
      <c r="B43" s="45"/>
      <c r="C43" s="93" t="s">
        <v>408</v>
      </c>
      <c r="D43" s="93"/>
      <c r="E43" s="93"/>
      <c r="F43" s="93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s="48" customFormat="1" x14ac:dyDescent="0.35">
      <c r="A44" s="45"/>
      <c r="B44" s="45"/>
      <c r="C44" s="55" t="s">
        <v>409</v>
      </c>
      <c r="D44" s="65">
        <f>E27</f>
        <v>1068</v>
      </c>
      <c r="E44" s="56" t="s">
        <v>30</v>
      </c>
      <c r="F44" s="5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s="48" customFormat="1" x14ac:dyDescent="0.35">
      <c r="A45" s="45"/>
      <c r="B45" s="45"/>
      <c r="C45" s="55" t="s">
        <v>410</v>
      </c>
      <c r="D45" s="56">
        <v>4.4999999999999998E-2</v>
      </c>
      <c r="E45" s="56" t="s">
        <v>411</v>
      </c>
      <c r="F45" s="5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1:36" s="48" customFormat="1" x14ac:dyDescent="0.35">
      <c r="A46" s="45"/>
      <c r="B46" s="45"/>
      <c r="C46" s="55" t="s">
        <v>412</v>
      </c>
      <c r="D46" s="65">
        <v>2</v>
      </c>
      <c r="E46" s="56" t="s">
        <v>413</v>
      </c>
      <c r="F46" s="5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1:36" s="48" customFormat="1" x14ac:dyDescent="0.35">
      <c r="A47" s="45"/>
      <c r="B47" s="45"/>
      <c r="C47" s="55" t="s">
        <v>414</v>
      </c>
      <c r="D47" s="65">
        <v>2.1</v>
      </c>
      <c r="E47" s="56" t="s">
        <v>415</v>
      </c>
      <c r="F47" s="5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s="48" customFormat="1" x14ac:dyDescent="0.35">
      <c r="A48" s="45"/>
      <c r="B48" s="45"/>
      <c r="C48" s="55" t="s">
        <v>416</v>
      </c>
      <c r="D48" s="65">
        <v>86.4</v>
      </c>
      <c r="E48" s="56" t="s">
        <v>417</v>
      </c>
      <c r="F48" s="5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36" s="48" customFormat="1" x14ac:dyDescent="0.35">
      <c r="A49" s="45"/>
      <c r="B49" s="45"/>
      <c r="C49" s="66" t="s">
        <v>418</v>
      </c>
      <c r="D49" s="67">
        <f>D44*D45*D46*D47*D48</f>
        <v>17440.0128</v>
      </c>
      <c r="E49" s="68" t="s">
        <v>419</v>
      </c>
      <c r="F49" s="5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1:36" s="48" customFormat="1" x14ac:dyDescent="0.35">
      <c r="A50" s="45"/>
      <c r="B50" s="45"/>
      <c r="C50" s="96"/>
      <c r="D50" s="97"/>
      <c r="E50" s="97"/>
      <c r="F50" s="98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1:36" s="48" customFormat="1" x14ac:dyDescent="0.35">
      <c r="A51" s="45"/>
      <c r="B51" s="45"/>
      <c r="C51" s="93" t="s">
        <v>420</v>
      </c>
      <c r="D51" s="93"/>
      <c r="E51" s="93"/>
      <c r="F51" s="93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36" s="48" customFormat="1" x14ac:dyDescent="0.35">
      <c r="A52" s="45"/>
      <c r="B52" s="45"/>
      <c r="C52" s="55" t="s">
        <v>409</v>
      </c>
      <c r="D52" s="65">
        <f>E27</f>
        <v>1068</v>
      </c>
      <c r="E52" s="56" t="s">
        <v>30</v>
      </c>
      <c r="F52" s="5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1:36" s="48" customFormat="1" x14ac:dyDescent="0.35">
      <c r="A53" s="45"/>
      <c r="B53" s="45"/>
      <c r="C53" s="55" t="s">
        <v>410</v>
      </c>
      <c r="D53" s="56">
        <v>4.4999999999999998E-2</v>
      </c>
      <c r="E53" s="56" t="s">
        <v>411</v>
      </c>
      <c r="F53" s="5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36" s="48" customFormat="1" x14ac:dyDescent="0.35">
      <c r="A54" s="45"/>
      <c r="B54" s="45"/>
      <c r="C54" s="55" t="s">
        <v>412</v>
      </c>
      <c r="D54" s="65">
        <v>2</v>
      </c>
      <c r="E54" s="56" t="s">
        <v>413</v>
      </c>
      <c r="F54" s="5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1:36" s="48" customFormat="1" x14ac:dyDescent="0.35">
      <c r="A55" s="45"/>
      <c r="B55" s="45"/>
      <c r="C55" s="55" t="s">
        <v>414</v>
      </c>
      <c r="D55" s="65">
        <v>2.1</v>
      </c>
      <c r="E55" s="56" t="s">
        <v>415</v>
      </c>
      <c r="F55" s="5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1:36" s="48" customFormat="1" x14ac:dyDescent="0.35">
      <c r="A56" s="45"/>
      <c r="B56" s="45"/>
      <c r="C56" s="55" t="s">
        <v>416</v>
      </c>
      <c r="D56" s="65">
        <v>34.799999999999997</v>
      </c>
      <c r="E56" s="56" t="s">
        <v>417</v>
      </c>
      <c r="F56" s="5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36" s="48" customFormat="1" x14ac:dyDescent="0.35">
      <c r="A57" s="45"/>
      <c r="B57" s="45"/>
      <c r="C57" s="66" t="s">
        <v>418</v>
      </c>
      <c r="D57" s="67">
        <f>D52*D53*D54*D55*D56</f>
        <v>7024.449599999999</v>
      </c>
      <c r="E57" s="68" t="s">
        <v>419</v>
      </c>
      <c r="F57" s="5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1:36" s="48" customFormat="1" x14ac:dyDescent="0.35">
      <c r="A58" s="45"/>
      <c r="B58" s="45"/>
      <c r="C58" s="96"/>
      <c r="D58" s="97"/>
      <c r="E58" s="97"/>
      <c r="F58" s="98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36" s="48" customFormat="1" x14ac:dyDescent="0.35">
      <c r="A59" s="45"/>
      <c r="B59" s="45"/>
      <c r="C59" s="104" t="s">
        <v>490</v>
      </c>
      <c r="D59" s="104"/>
      <c r="E59" s="104"/>
      <c r="F59" s="104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1:36" s="48" customFormat="1" x14ac:dyDescent="0.35">
      <c r="A60" s="45"/>
      <c r="B60" s="45"/>
      <c r="C60" s="99"/>
      <c r="D60" s="99"/>
      <c r="E60" s="99"/>
      <c r="F60" s="99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1:36" s="48" customFormat="1" x14ac:dyDescent="0.35">
      <c r="A61" s="45"/>
      <c r="B61" s="45"/>
      <c r="C61" s="100" t="s">
        <v>388</v>
      </c>
      <c r="D61" s="100"/>
      <c r="E61" s="100"/>
      <c r="F61" s="100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1:36" s="48" customFormat="1" x14ac:dyDescent="0.35">
      <c r="A62" s="45"/>
      <c r="B62" s="45"/>
      <c r="C62" s="54" t="s">
        <v>389</v>
      </c>
      <c r="D62" s="101">
        <v>96</v>
      </c>
      <c r="E62" s="101"/>
      <c r="F62" s="54" t="s">
        <v>153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1:36" s="48" customFormat="1" x14ac:dyDescent="0.35">
      <c r="A63" s="45"/>
      <c r="B63" s="45"/>
      <c r="C63" s="54" t="s">
        <v>390</v>
      </c>
      <c r="D63" s="101">
        <v>6</v>
      </c>
      <c r="E63" s="101"/>
      <c r="F63" s="54" t="s">
        <v>153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1:36" s="48" customFormat="1" x14ac:dyDescent="0.35">
      <c r="A64" s="45"/>
      <c r="B64" s="45"/>
      <c r="C64" s="54" t="s">
        <v>391</v>
      </c>
      <c r="D64" s="101">
        <v>2</v>
      </c>
      <c r="E64" s="101"/>
      <c r="F64" s="54" t="s">
        <v>392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1:36" s="48" customFormat="1" x14ac:dyDescent="0.35">
      <c r="A65" s="45"/>
      <c r="B65" s="45"/>
      <c r="C65" s="54" t="s">
        <v>393</v>
      </c>
      <c r="D65" s="101">
        <v>2</v>
      </c>
      <c r="E65" s="101"/>
      <c r="F65" s="54" t="s">
        <v>153</v>
      </c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1:36" s="48" customFormat="1" x14ac:dyDescent="0.35">
      <c r="A66" s="45"/>
      <c r="B66" s="45"/>
      <c r="C66" s="54" t="s">
        <v>394</v>
      </c>
      <c r="D66" s="101">
        <v>6</v>
      </c>
      <c r="E66" s="101"/>
      <c r="F66" s="54" t="s">
        <v>153</v>
      </c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1:36" s="48" customFormat="1" x14ac:dyDescent="0.35">
      <c r="A67" s="45"/>
      <c r="B67" s="45"/>
      <c r="C67" s="54" t="s">
        <v>395</v>
      </c>
      <c r="D67" s="101">
        <v>0</v>
      </c>
      <c r="E67" s="101"/>
      <c r="F67" s="54" t="s">
        <v>392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1:36" s="48" customFormat="1" x14ac:dyDescent="0.35">
      <c r="A68" s="45"/>
      <c r="B68" s="45"/>
      <c r="C68" s="54" t="s">
        <v>396</v>
      </c>
      <c r="D68" s="102">
        <v>0</v>
      </c>
      <c r="E68" s="103"/>
      <c r="F68" s="54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</row>
    <row r="69" spans="1:36" s="48" customFormat="1" x14ac:dyDescent="0.35">
      <c r="A69" s="45"/>
      <c r="B69" s="45"/>
      <c r="C69" s="54" t="s">
        <v>397</v>
      </c>
      <c r="D69" s="101">
        <v>0</v>
      </c>
      <c r="E69" s="101"/>
      <c r="F69" s="54" t="s">
        <v>153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</row>
    <row r="70" spans="1:36" s="48" customFormat="1" x14ac:dyDescent="0.35">
      <c r="A70" s="45"/>
      <c r="B70" s="45"/>
      <c r="C70" s="54" t="s">
        <v>398</v>
      </c>
      <c r="D70" s="101">
        <v>0</v>
      </c>
      <c r="E70" s="101"/>
      <c r="F70" s="54" t="s">
        <v>392</v>
      </c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</row>
    <row r="71" spans="1:36" s="48" customFormat="1" x14ac:dyDescent="0.35">
      <c r="A71" s="45"/>
      <c r="B71" s="45"/>
      <c r="C71" s="54" t="s">
        <v>399</v>
      </c>
      <c r="D71" s="101">
        <v>1</v>
      </c>
      <c r="E71" s="101"/>
      <c r="F71" s="54" t="s">
        <v>392</v>
      </c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1:36" s="48" customFormat="1" x14ac:dyDescent="0.35">
      <c r="A72" s="45"/>
      <c r="B72" s="45"/>
      <c r="C72" s="99"/>
      <c r="D72" s="99"/>
      <c r="E72" s="99"/>
      <c r="F72" s="99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1:36" s="48" customFormat="1" x14ac:dyDescent="0.35">
      <c r="A73" s="45"/>
      <c r="B73" s="45"/>
      <c r="C73" s="93" t="s">
        <v>400</v>
      </c>
      <c r="D73" s="93"/>
      <c r="E73" s="93"/>
      <c r="F73" s="93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1:36" s="48" customFormat="1" ht="46.8" x14ac:dyDescent="0.35">
      <c r="A74" s="45"/>
      <c r="B74" s="45"/>
      <c r="C74" s="55" t="s">
        <v>401</v>
      </c>
      <c r="D74" s="56" t="str">
        <f>""&amp;D62&amp;"m x "&amp;D63&amp;"m + "&amp;D64&amp;" x ("&amp;D65&amp;" m x "&amp;D66&amp;" m)"</f>
        <v>96m x 6m + 2 x (2 m x 6 m)</v>
      </c>
      <c r="E74" s="57">
        <f>D62*D63+D64*(D65*D66)</f>
        <v>600</v>
      </c>
      <c r="F74" s="56" t="s">
        <v>30</v>
      </c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1:36" s="48" customFormat="1" x14ac:dyDescent="0.35">
      <c r="A75" s="45"/>
      <c r="B75" s="45"/>
      <c r="C75" s="94"/>
      <c r="D75" s="94"/>
      <c r="E75" s="94"/>
      <c r="F75" s="94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</row>
    <row r="76" spans="1:36" s="48" customFormat="1" x14ac:dyDescent="0.35">
      <c r="A76" s="45"/>
      <c r="B76" s="45"/>
      <c r="C76" s="93" t="s">
        <v>37</v>
      </c>
      <c r="D76" s="93"/>
      <c r="E76" s="93"/>
      <c r="F76" s="93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</row>
    <row r="77" spans="1:36" s="48" customFormat="1" ht="46.8" x14ac:dyDescent="0.35">
      <c r="A77" s="45"/>
      <c r="B77" s="45"/>
      <c r="C77" s="58" t="s">
        <v>402</v>
      </c>
      <c r="D77" s="56" t="str">
        <f>""&amp;D62&amp;"m x "&amp;D63&amp;"m + "&amp;D64&amp;" x ("&amp;D65&amp;"m x "&amp;D66&amp;"m)"</f>
        <v>96m x 6m + 2 x (2m x 6m)</v>
      </c>
      <c r="E77" s="59">
        <f>D62*D63+D64*(D65*D66)</f>
        <v>600</v>
      </c>
      <c r="F77" s="56" t="s">
        <v>30</v>
      </c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</row>
    <row r="78" spans="1:36" s="48" customFormat="1" ht="46.8" x14ac:dyDescent="0.35">
      <c r="A78" s="45"/>
      <c r="B78" s="45"/>
      <c r="C78" s="58" t="s">
        <v>403</v>
      </c>
      <c r="D78" s="56" t="str">
        <f>D77</f>
        <v>96m x 6m + 2 x (2m x 6m)</v>
      </c>
      <c r="E78" s="59">
        <f>E77</f>
        <v>600</v>
      </c>
      <c r="F78" s="56" t="s">
        <v>30</v>
      </c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</row>
    <row r="79" spans="1:36" s="48" customFormat="1" x14ac:dyDescent="0.35">
      <c r="A79" s="45"/>
      <c r="B79" s="45"/>
      <c r="C79" s="94"/>
      <c r="D79" s="94"/>
      <c r="E79" s="94"/>
      <c r="F79" s="94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</row>
    <row r="80" spans="1:36" s="48" customFormat="1" x14ac:dyDescent="0.35">
      <c r="A80" s="45"/>
      <c r="B80" s="45"/>
      <c r="C80" s="93" t="s">
        <v>520</v>
      </c>
      <c r="D80" s="93"/>
      <c r="E80" s="93"/>
      <c r="F80" s="93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pans="1:36" s="48" customFormat="1" ht="93.6" x14ac:dyDescent="0.35">
      <c r="A81" s="45"/>
      <c r="B81" s="45"/>
      <c r="C81" s="55" t="s">
        <v>404</v>
      </c>
      <c r="D81" s="60" t="str">
        <f>""&amp;D62&amp;"m x 2 + "&amp;D64&amp;" x ("&amp;D65&amp;" m x 2) - "&amp;D67&amp;" x "&amp;D69&amp;" m x 1 - "&amp;D68&amp;" x "&amp;D69&amp;" x 2 - "&amp;D64&amp;" x "&amp;D66&amp;""</f>
        <v>96m x 2 + 2 x (2 m x 2) - 0 x 0 m x 1 - 0 x 0 x 2 - 2 x 6</v>
      </c>
      <c r="E81" s="59">
        <f>D62*2+D64*D65*2-(D67*D69*1)-(D68*D69*2)-D64*D66</f>
        <v>188</v>
      </c>
      <c r="F81" s="56" t="s">
        <v>153</v>
      </c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</row>
    <row r="82" spans="1:36" s="48" customFormat="1" ht="31.2" x14ac:dyDescent="0.35">
      <c r="A82" s="45"/>
      <c r="B82" s="45"/>
      <c r="C82" s="58" t="s">
        <v>405</v>
      </c>
      <c r="D82" s="56" t="str">
        <f>""&amp;D63&amp;"m x 2 + "&amp;D64&amp;" x "&amp;D66&amp;"m"</f>
        <v>6m x 2 + 2 x 6m</v>
      </c>
      <c r="E82" s="59">
        <f>D63*2+D64*D66</f>
        <v>24</v>
      </c>
      <c r="F82" s="56" t="s">
        <v>153</v>
      </c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</row>
    <row r="83" spans="1:36" s="48" customFormat="1" ht="93.6" x14ac:dyDescent="0.35">
      <c r="A83" s="45"/>
      <c r="B83" s="45"/>
      <c r="C83" s="58" t="s">
        <v>521</v>
      </c>
      <c r="D83" s="61" t="str">
        <f>""&amp;D62&amp;"m x 2 + "&amp;D64&amp;" x ("&amp;D65&amp;" m x 2) - "&amp;D67&amp;" x "&amp;D69&amp;" m x 1 - "&amp;D68&amp;" x "&amp;D69&amp;" x 2  - "&amp;D64&amp;" x "&amp;D66&amp;""""</f>
        <v>96m x 2 + 2 x (2 m x 2) - 0 x 0 m x 1 - 0 x 0 x 2  - 2 x 6"</v>
      </c>
      <c r="E83" s="59">
        <f>D62*2+D64*D65*2-(D67*D69*1)-(D68*D69*2)-D64*D66</f>
        <v>188</v>
      </c>
      <c r="F83" s="56" t="s">
        <v>153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</row>
    <row r="84" spans="1:36" s="48" customFormat="1" x14ac:dyDescent="0.35">
      <c r="A84" s="45"/>
      <c r="B84" s="45"/>
      <c r="C84" s="62"/>
      <c r="D84" s="62"/>
      <c r="E84" s="63"/>
      <c r="F84" s="64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</row>
    <row r="85" spans="1:36" s="48" customFormat="1" x14ac:dyDescent="0.35">
      <c r="A85" s="45"/>
      <c r="B85" s="45"/>
      <c r="C85" s="93" t="s">
        <v>522</v>
      </c>
      <c r="D85" s="93"/>
      <c r="E85" s="93"/>
      <c r="F85" s="93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</row>
    <row r="86" spans="1:36" s="48" customFormat="1" ht="31.2" x14ac:dyDescent="0.35">
      <c r="A86" s="45"/>
      <c r="B86" s="45"/>
      <c r="C86" s="55" t="s">
        <v>48</v>
      </c>
      <c r="D86" s="56" t="str">
        <f>""&amp;D71&amp;" unidade"</f>
        <v>1 unidade</v>
      </c>
      <c r="E86" s="59">
        <f>D71</f>
        <v>1</v>
      </c>
      <c r="F86" s="56" t="s">
        <v>406</v>
      </c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</row>
    <row r="87" spans="1:36" s="48" customFormat="1" x14ac:dyDescent="0.35">
      <c r="A87" s="45"/>
      <c r="B87" s="45"/>
      <c r="C87" s="55" t="s">
        <v>523</v>
      </c>
      <c r="D87" s="56" t="str">
        <f>""&amp;D70&amp;" unidade"</f>
        <v>0 unidade</v>
      </c>
      <c r="E87" s="59">
        <f>D70</f>
        <v>0</v>
      </c>
      <c r="F87" s="56" t="s">
        <v>406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</row>
    <row r="88" spans="1:36" s="48" customFormat="1" x14ac:dyDescent="0.35">
      <c r="A88" s="45"/>
      <c r="B88" s="45"/>
      <c r="C88" s="95"/>
      <c r="D88" s="95"/>
      <c r="E88" s="95"/>
      <c r="F88" s="9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</row>
    <row r="89" spans="1:36" s="48" customFormat="1" x14ac:dyDescent="0.35">
      <c r="A89" s="45"/>
      <c r="B89" s="45"/>
      <c r="C89" s="93" t="s">
        <v>407</v>
      </c>
      <c r="D89" s="93"/>
      <c r="E89" s="93"/>
      <c r="F89" s="93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</row>
    <row r="90" spans="1:36" s="48" customFormat="1" x14ac:dyDescent="0.35">
      <c r="A90" s="45"/>
      <c r="B90" s="45"/>
      <c r="C90" s="93" t="s">
        <v>408</v>
      </c>
      <c r="D90" s="93"/>
      <c r="E90" s="93"/>
      <c r="F90" s="93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</row>
    <row r="91" spans="1:36" s="48" customFormat="1" x14ac:dyDescent="0.35">
      <c r="A91" s="45"/>
      <c r="B91" s="45"/>
      <c r="C91" s="55" t="s">
        <v>409</v>
      </c>
      <c r="D91" s="65">
        <f>E74</f>
        <v>600</v>
      </c>
      <c r="E91" s="56" t="s">
        <v>30</v>
      </c>
      <c r="F91" s="5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</row>
    <row r="92" spans="1:36" s="48" customFormat="1" x14ac:dyDescent="0.35">
      <c r="A92" s="45"/>
      <c r="B92" s="45"/>
      <c r="C92" s="55" t="s">
        <v>410</v>
      </c>
      <c r="D92" s="56">
        <v>4.4999999999999998E-2</v>
      </c>
      <c r="E92" s="56" t="s">
        <v>411</v>
      </c>
      <c r="F92" s="5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</row>
    <row r="93" spans="1:36" s="48" customFormat="1" x14ac:dyDescent="0.35">
      <c r="A93" s="45"/>
      <c r="B93" s="45"/>
      <c r="C93" s="55" t="s">
        <v>412</v>
      </c>
      <c r="D93" s="65">
        <v>2</v>
      </c>
      <c r="E93" s="56" t="s">
        <v>413</v>
      </c>
      <c r="F93" s="5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</row>
    <row r="94" spans="1:36" s="48" customFormat="1" x14ac:dyDescent="0.35">
      <c r="A94" s="45"/>
      <c r="B94" s="45"/>
      <c r="C94" s="55" t="s">
        <v>414</v>
      </c>
      <c r="D94" s="65">
        <v>2.1</v>
      </c>
      <c r="E94" s="56" t="s">
        <v>415</v>
      </c>
      <c r="F94" s="5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</row>
    <row r="95" spans="1:36" s="48" customFormat="1" x14ac:dyDescent="0.35">
      <c r="A95" s="45"/>
      <c r="B95" s="45"/>
      <c r="C95" s="55" t="s">
        <v>416</v>
      </c>
      <c r="D95" s="65">
        <v>86.4</v>
      </c>
      <c r="E95" s="56" t="s">
        <v>417</v>
      </c>
      <c r="F95" s="5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</row>
    <row r="96" spans="1:36" s="48" customFormat="1" x14ac:dyDescent="0.35">
      <c r="A96" s="45"/>
      <c r="B96" s="45"/>
      <c r="C96" s="66" t="s">
        <v>418</v>
      </c>
      <c r="D96" s="67">
        <f>D91*D92*D93*D94*D95</f>
        <v>9797.760000000002</v>
      </c>
      <c r="E96" s="68" t="s">
        <v>419</v>
      </c>
      <c r="F96" s="5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</row>
    <row r="97" spans="1:36" s="48" customFormat="1" x14ac:dyDescent="0.35">
      <c r="A97" s="45"/>
      <c r="B97" s="45"/>
      <c r="C97" s="96"/>
      <c r="D97" s="97"/>
      <c r="E97" s="97"/>
      <c r="F97" s="98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</row>
    <row r="98" spans="1:36" s="48" customFormat="1" x14ac:dyDescent="0.35">
      <c r="A98" s="45"/>
      <c r="B98" s="45"/>
      <c r="C98" s="93" t="s">
        <v>420</v>
      </c>
      <c r="D98" s="93"/>
      <c r="E98" s="93"/>
      <c r="F98" s="93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</row>
    <row r="99" spans="1:36" s="48" customFormat="1" x14ac:dyDescent="0.35">
      <c r="A99" s="45"/>
      <c r="B99" s="45"/>
      <c r="C99" s="55" t="s">
        <v>409</v>
      </c>
      <c r="D99" s="65">
        <f>E74</f>
        <v>600</v>
      </c>
      <c r="E99" s="56" t="s">
        <v>30</v>
      </c>
      <c r="F99" s="5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</row>
    <row r="100" spans="1:36" s="48" customFormat="1" x14ac:dyDescent="0.35">
      <c r="A100" s="45"/>
      <c r="B100" s="45"/>
      <c r="C100" s="55" t="s">
        <v>410</v>
      </c>
      <c r="D100" s="56">
        <v>4.4999999999999998E-2</v>
      </c>
      <c r="E100" s="56" t="s">
        <v>411</v>
      </c>
      <c r="F100" s="5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</row>
    <row r="101" spans="1:36" s="48" customFormat="1" x14ac:dyDescent="0.35">
      <c r="A101" s="45"/>
      <c r="B101" s="45"/>
      <c r="C101" s="55" t="s">
        <v>412</v>
      </c>
      <c r="D101" s="65">
        <v>2</v>
      </c>
      <c r="E101" s="56" t="s">
        <v>413</v>
      </c>
      <c r="F101" s="5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</row>
    <row r="102" spans="1:36" s="48" customFormat="1" x14ac:dyDescent="0.35">
      <c r="A102" s="45"/>
      <c r="B102" s="45"/>
      <c r="C102" s="55" t="s">
        <v>414</v>
      </c>
      <c r="D102" s="65">
        <v>2.1</v>
      </c>
      <c r="E102" s="56" t="s">
        <v>415</v>
      </c>
      <c r="F102" s="5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</row>
    <row r="103" spans="1:36" s="48" customFormat="1" x14ac:dyDescent="0.35">
      <c r="A103" s="45"/>
      <c r="B103" s="45"/>
      <c r="C103" s="55" t="s">
        <v>416</v>
      </c>
      <c r="D103" s="65">
        <v>34.799999999999997</v>
      </c>
      <c r="E103" s="56" t="s">
        <v>417</v>
      </c>
      <c r="F103" s="5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</row>
    <row r="104" spans="1:36" s="48" customFormat="1" x14ac:dyDescent="0.35">
      <c r="A104" s="45"/>
      <c r="B104" s="45"/>
      <c r="C104" s="66" t="s">
        <v>418</v>
      </c>
      <c r="D104" s="67">
        <f>D99*D100*D101*D102*D103</f>
        <v>3946.3199999999997</v>
      </c>
      <c r="E104" s="68" t="s">
        <v>419</v>
      </c>
      <c r="F104" s="5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</row>
    <row r="105" spans="1:36" s="48" customFormat="1" x14ac:dyDescent="0.35">
      <c r="A105" s="45"/>
      <c r="B105" s="45"/>
      <c r="C105" s="55"/>
      <c r="D105" s="55"/>
      <c r="E105" s="55"/>
      <c r="F105" s="5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</row>
    <row r="106" spans="1:36" s="48" customFormat="1" x14ac:dyDescent="0.35">
      <c r="A106" s="45"/>
      <c r="B106" s="45"/>
      <c r="C106" s="104" t="s">
        <v>491</v>
      </c>
      <c r="D106" s="104"/>
      <c r="E106" s="104"/>
      <c r="F106" s="104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</row>
    <row r="107" spans="1:36" s="48" customFormat="1" x14ac:dyDescent="0.35">
      <c r="A107" s="45"/>
      <c r="B107" s="45"/>
      <c r="C107" s="99"/>
      <c r="D107" s="99"/>
      <c r="E107" s="99"/>
      <c r="F107" s="99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</row>
    <row r="108" spans="1:36" s="48" customFormat="1" x14ac:dyDescent="0.35">
      <c r="A108" s="45"/>
      <c r="B108" s="45"/>
      <c r="C108" s="100" t="s">
        <v>388</v>
      </c>
      <c r="D108" s="100"/>
      <c r="E108" s="100"/>
      <c r="F108" s="100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</row>
    <row r="109" spans="1:36" s="48" customFormat="1" x14ac:dyDescent="0.35">
      <c r="A109" s="45"/>
      <c r="B109" s="45"/>
      <c r="C109" s="54" t="s">
        <v>389</v>
      </c>
      <c r="D109" s="101">
        <v>75</v>
      </c>
      <c r="E109" s="101"/>
      <c r="F109" s="54" t="s">
        <v>153</v>
      </c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</row>
    <row r="110" spans="1:36" s="48" customFormat="1" x14ac:dyDescent="0.35">
      <c r="A110" s="45"/>
      <c r="B110" s="45"/>
      <c r="C110" s="54" t="s">
        <v>390</v>
      </c>
      <c r="D110" s="101">
        <v>6</v>
      </c>
      <c r="E110" s="101"/>
      <c r="F110" s="54" t="s">
        <v>153</v>
      </c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</row>
    <row r="111" spans="1:36" s="48" customFormat="1" x14ac:dyDescent="0.35">
      <c r="A111" s="45"/>
      <c r="B111" s="45"/>
      <c r="C111" s="54" t="s">
        <v>391</v>
      </c>
      <c r="D111" s="101">
        <v>0</v>
      </c>
      <c r="E111" s="101"/>
      <c r="F111" s="54" t="s">
        <v>392</v>
      </c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</row>
    <row r="112" spans="1:36" s="48" customFormat="1" x14ac:dyDescent="0.35">
      <c r="A112" s="45"/>
      <c r="B112" s="45"/>
      <c r="C112" s="54" t="s">
        <v>393</v>
      </c>
      <c r="D112" s="101">
        <v>0</v>
      </c>
      <c r="E112" s="101"/>
      <c r="F112" s="54" t="s">
        <v>153</v>
      </c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</row>
    <row r="113" spans="1:36" s="48" customFormat="1" x14ac:dyDescent="0.35">
      <c r="A113" s="45"/>
      <c r="B113" s="45"/>
      <c r="C113" s="54" t="s">
        <v>394</v>
      </c>
      <c r="D113" s="101">
        <v>0</v>
      </c>
      <c r="E113" s="101"/>
      <c r="F113" s="54" t="s">
        <v>153</v>
      </c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</row>
    <row r="114" spans="1:36" s="48" customFormat="1" x14ac:dyDescent="0.35">
      <c r="A114" s="45"/>
      <c r="B114" s="45"/>
      <c r="C114" s="54" t="s">
        <v>395</v>
      </c>
      <c r="D114" s="101">
        <v>0</v>
      </c>
      <c r="E114" s="101"/>
      <c r="F114" s="54" t="s">
        <v>392</v>
      </c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</row>
    <row r="115" spans="1:36" s="48" customFormat="1" x14ac:dyDescent="0.35">
      <c r="A115" s="45"/>
      <c r="B115" s="45"/>
      <c r="C115" s="54" t="s">
        <v>396</v>
      </c>
      <c r="D115" s="102">
        <v>0</v>
      </c>
      <c r="E115" s="103"/>
      <c r="F115" s="54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</row>
    <row r="116" spans="1:36" s="48" customFormat="1" x14ac:dyDescent="0.35">
      <c r="A116" s="45"/>
      <c r="B116" s="45"/>
      <c r="C116" s="54" t="s">
        <v>397</v>
      </c>
      <c r="D116" s="101">
        <v>0</v>
      </c>
      <c r="E116" s="101"/>
      <c r="F116" s="54" t="s">
        <v>153</v>
      </c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</row>
    <row r="117" spans="1:36" s="48" customFormat="1" x14ac:dyDescent="0.35">
      <c r="A117" s="45"/>
      <c r="B117" s="45"/>
      <c r="C117" s="54" t="s">
        <v>398</v>
      </c>
      <c r="D117" s="101">
        <v>0</v>
      </c>
      <c r="E117" s="101"/>
      <c r="F117" s="54" t="s">
        <v>392</v>
      </c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</row>
    <row r="118" spans="1:36" s="48" customFormat="1" x14ac:dyDescent="0.35">
      <c r="A118" s="45"/>
      <c r="B118" s="45"/>
      <c r="C118" s="54" t="s">
        <v>399</v>
      </c>
      <c r="D118" s="101">
        <v>2</v>
      </c>
      <c r="E118" s="101"/>
      <c r="F118" s="54" t="s">
        <v>392</v>
      </c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</row>
    <row r="119" spans="1:36" s="48" customFormat="1" x14ac:dyDescent="0.35">
      <c r="A119" s="45"/>
      <c r="B119" s="45"/>
      <c r="C119" s="99"/>
      <c r="D119" s="99"/>
      <c r="E119" s="99"/>
      <c r="F119" s="99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</row>
    <row r="120" spans="1:36" s="48" customFormat="1" x14ac:dyDescent="0.35">
      <c r="A120" s="45"/>
      <c r="B120" s="45"/>
      <c r="C120" s="93" t="s">
        <v>400</v>
      </c>
      <c r="D120" s="93"/>
      <c r="E120" s="93"/>
      <c r="F120" s="93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</row>
    <row r="121" spans="1:36" s="48" customFormat="1" ht="46.8" x14ac:dyDescent="0.35">
      <c r="A121" s="45"/>
      <c r="B121" s="45"/>
      <c r="C121" s="55" t="s">
        <v>401</v>
      </c>
      <c r="D121" s="56" t="str">
        <f>""&amp;D109&amp;"m x "&amp;D110&amp;"m + "&amp;D111&amp;" x ("&amp;D112&amp;" m x "&amp;D113&amp;" m)"</f>
        <v>75m x 6m + 0 x (0 m x 0 m)</v>
      </c>
      <c r="E121" s="57">
        <f>D109*D110+D111*(D112*D113)</f>
        <v>450</v>
      </c>
      <c r="F121" s="56" t="s">
        <v>30</v>
      </c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</row>
    <row r="122" spans="1:36" s="48" customFormat="1" x14ac:dyDescent="0.35">
      <c r="A122" s="45"/>
      <c r="B122" s="45"/>
      <c r="C122" s="94"/>
      <c r="D122" s="94"/>
      <c r="E122" s="94"/>
      <c r="F122" s="94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</row>
    <row r="123" spans="1:36" s="48" customFormat="1" x14ac:dyDescent="0.35">
      <c r="A123" s="45"/>
      <c r="B123" s="45"/>
      <c r="C123" s="93" t="s">
        <v>37</v>
      </c>
      <c r="D123" s="93"/>
      <c r="E123" s="93"/>
      <c r="F123" s="93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</row>
    <row r="124" spans="1:36" s="48" customFormat="1" ht="46.8" x14ac:dyDescent="0.35">
      <c r="A124" s="45"/>
      <c r="B124" s="45"/>
      <c r="C124" s="58" t="s">
        <v>402</v>
      </c>
      <c r="D124" s="56" t="str">
        <f>""&amp;D109&amp;"m x "&amp;D110&amp;"m + "&amp;D111&amp;" x ("&amp;D112&amp;"m x "&amp;D113&amp;"m)"</f>
        <v>75m x 6m + 0 x (0m x 0m)</v>
      </c>
      <c r="E124" s="59">
        <f>D109*D110+D111*(D112*D113)</f>
        <v>450</v>
      </c>
      <c r="F124" s="56" t="s">
        <v>30</v>
      </c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</row>
    <row r="125" spans="1:36" s="48" customFormat="1" ht="46.8" x14ac:dyDescent="0.35">
      <c r="A125" s="45"/>
      <c r="B125" s="45"/>
      <c r="C125" s="58" t="s">
        <v>403</v>
      </c>
      <c r="D125" s="56" t="str">
        <f>D124</f>
        <v>75m x 6m + 0 x (0m x 0m)</v>
      </c>
      <c r="E125" s="59">
        <f>E124</f>
        <v>450</v>
      </c>
      <c r="F125" s="56" t="s">
        <v>30</v>
      </c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</row>
    <row r="126" spans="1:36" s="48" customFormat="1" x14ac:dyDescent="0.35">
      <c r="A126" s="45"/>
      <c r="B126" s="45"/>
      <c r="C126" s="94"/>
      <c r="D126" s="94"/>
      <c r="E126" s="94"/>
      <c r="F126" s="94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</row>
    <row r="127" spans="1:36" s="48" customFormat="1" x14ac:dyDescent="0.35">
      <c r="A127" s="45"/>
      <c r="B127" s="45"/>
      <c r="C127" s="93" t="s">
        <v>520</v>
      </c>
      <c r="D127" s="93"/>
      <c r="E127" s="93"/>
      <c r="F127" s="93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</row>
    <row r="128" spans="1:36" s="48" customFormat="1" ht="93.6" x14ac:dyDescent="0.35">
      <c r="A128" s="45"/>
      <c r="B128" s="45"/>
      <c r="C128" s="55" t="s">
        <v>404</v>
      </c>
      <c r="D128" s="60" t="str">
        <f>""&amp;D109&amp;"m x 2 + "&amp;D111&amp;" x ("&amp;D112&amp;" m x 2) - "&amp;D114&amp;" x "&amp;D116&amp;" m x 1 - "&amp;D115&amp;" x "&amp;D116&amp;" x 2 - "&amp;D111&amp;" x "&amp;D113&amp;""</f>
        <v>75m x 2 + 0 x (0 m x 2) - 0 x 0 m x 1 - 0 x 0 x 2 - 0 x 0</v>
      </c>
      <c r="E128" s="59">
        <f>D109*2+D111*D112*2-(D114*D116*1)-(D115*D116*2)-D111*D113</f>
        <v>150</v>
      </c>
      <c r="F128" s="56" t="s">
        <v>153</v>
      </c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</row>
    <row r="129" spans="1:36" s="48" customFormat="1" ht="31.2" x14ac:dyDescent="0.35">
      <c r="A129" s="45"/>
      <c r="B129" s="45"/>
      <c r="C129" s="58" t="s">
        <v>405</v>
      </c>
      <c r="D129" s="56" t="str">
        <f>""&amp;D110&amp;"m x 2 + "&amp;D111&amp;" x "&amp;D113&amp;"m"</f>
        <v>6m x 2 + 0 x 0m</v>
      </c>
      <c r="E129" s="59">
        <f>D110*2+D111*D113</f>
        <v>12</v>
      </c>
      <c r="F129" s="56" t="s">
        <v>153</v>
      </c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</row>
    <row r="130" spans="1:36" s="48" customFormat="1" ht="93.6" x14ac:dyDescent="0.35">
      <c r="A130" s="45"/>
      <c r="B130" s="45"/>
      <c r="C130" s="58" t="s">
        <v>521</v>
      </c>
      <c r="D130" s="61" t="str">
        <f>""&amp;D109&amp;"m x 2 + "&amp;D111&amp;" x ("&amp;D112&amp;" m x 2) - "&amp;D114&amp;" x "&amp;D116&amp;" m x 1 - "&amp;D115&amp;" x "&amp;D116&amp;" x 2  - "&amp;D111&amp;" x "&amp;D113&amp;""""</f>
        <v>75m x 2 + 0 x (0 m x 2) - 0 x 0 m x 1 - 0 x 0 x 2  - 0 x 0"</v>
      </c>
      <c r="E130" s="59">
        <f>D109*2+D111*D112*2-(D114*D116*1)-(D115*D116*2)-D111*D113</f>
        <v>150</v>
      </c>
      <c r="F130" s="56" t="s">
        <v>153</v>
      </c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</row>
    <row r="131" spans="1:36" s="48" customFormat="1" x14ac:dyDescent="0.35">
      <c r="A131" s="45"/>
      <c r="B131" s="45"/>
      <c r="C131" s="62"/>
      <c r="D131" s="62"/>
      <c r="E131" s="63"/>
      <c r="F131" s="64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</row>
    <row r="132" spans="1:36" s="48" customFormat="1" x14ac:dyDescent="0.35">
      <c r="A132" s="45"/>
      <c r="B132" s="45"/>
      <c r="C132" s="93" t="s">
        <v>522</v>
      </c>
      <c r="D132" s="93"/>
      <c r="E132" s="93"/>
      <c r="F132" s="93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</row>
    <row r="133" spans="1:36" s="48" customFormat="1" ht="31.2" x14ac:dyDescent="0.35">
      <c r="A133" s="45"/>
      <c r="B133" s="45"/>
      <c r="C133" s="55" t="s">
        <v>48</v>
      </c>
      <c r="D133" s="56" t="str">
        <f>""&amp;D118&amp;" unidade"</f>
        <v>2 unidade</v>
      </c>
      <c r="E133" s="59">
        <f>D118</f>
        <v>2</v>
      </c>
      <c r="F133" s="56" t="s">
        <v>406</v>
      </c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</row>
    <row r="134" spans="1:36" s="48" customFormat="1" x14ac:dyDescent="0.35">
      <c r="A134" s="45"/>
      <c r="B134" s="45"/>
      <c r="C134" s="55" t="s">
        <v>523</v>
      </c>
      <c r="D134" s="56" t="str">
        <f>""&amp;D117&amp;" unidade"</f>
        <v>0 unidade</v>
      </c>
      <c r="E134" s="59">
        <f>D117</f>
        <v>0</v>
      </c>
      <c r="F134" s="56" t="s">
        <v>406</v>
      </c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</row>
    <row r="135" spans="1:36" s="48" customFormat="1" x14ac:dyDescent="0.35">
      <c r="A135" s="45"/>
      <c r="B135" s="45"/>
      <c r="C135" s="95"/>
      <c r="D135" s="95"/>
      <c r="E135" s="95"/>
      <c r="F135" s="9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</row>
    <row r="136" spans="1:36" s="48" customFormat="1" x14ac:dyDescent="0.35">
      <c r="A136" s="45"/>
      <c r="B136" s="45"/>
      <c r="C136" s="93" t="s">
        <v>407</v>
      </c>
      <c r="D136" s="93"/>
      <c r="E136" s="93"/>
      <c r="F136" s="93"/>
      <c r="G136" s="72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</row>
    <row r="137" spans="1:36" s="48" customFormat="1" x14ac:dyDescent="0.35">
      <c r="A137" s="45"/>
      <c r="B137" s="45"/>
      <c r="C137" s="93" t="s">
        <v>408</v>
      </c>
      <c r="D137" s="93"/>
      <c r="E137" s="93"/>
      <c r="F137" s="93"/>
      <c r="G137" s="71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</row>
    <row r="138" spans="1:36" s="48" customFormat="1" x14ac:dyDescent="0.35">
      <c r="A138" s="45"/>
      <c r="B138" s="45"/>
      <c r="C138" s="55" t="s">
        <v>409</v>
      </c>
      <c r="D138" s="65">
        <f>E121</f>
        <v>450</v>
      </c>
      <c r="E138" s="56" t="s">
        <v>30</v>
      </c>
      <c r="F138" s="5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</row>
    <row r="139" spans="1:36" s="48" customFormat="1" x14ac:dyDescent="0.35">
      <c r="A139" s="45"/>
      <c r="B139" s="45"/>
      <c r="C139" s="55" t="s">
        <v>410</v>
      </c>
      <c r="D139" s="56">
        <v>4.4999999999999998E-2</v>
      </c>
      <c r="E139" s="56" t="s">
        <v>411</v>
      </c>
      <c r="F139" s="55"/>
      <c r="G139" s="71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</row>
    <row r="140" spans="1:36" s="48" customFormat="1" x14ac:dyDescent="0.35">
      <c r="A140" s="45"/>
      <c r="B140" s="45"/>
      <c r="C140" s="55" t="s">
        <v>412</v>
      </c>
      <c r="D140" s="65">
        <v>2</v>
      </c>
      <c r="E140" s="56" t="s">
        <v>413</v>
      </c>
      <c r="F140" s="5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</row>
    <row r="141" spans="1:36" s="48" customFormat="1" x14ac:dyDescent="0.35">
      <c r="A141" s="45"/>
      <c r="B141" s="45"/>
      <c r="C141" s="55" t="s">
        <v>414</v>
      </c>
      <c r="D141" s="65">
        <v>2.1</v>
      </c>
      <c r="E141" s="56" t="s">
        <v>415</v>
      </c>
      <c r="F141" s="5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</row>
    <row r="142" spans="1:36" s="48" customFormat="1" x14ac:dyDescent="0.35">
      <c r="A142" s="45"/>
      <c r="B142" s="45"/>
      <c r="C142" s="55" t="s">
        <v>416</v>
      </c>
      <c r="D142" s="65">
        <v>86.4</v>
      </c>
      <c r="E142" s="56" t="s">
        <v>417</v>
      </c>
      <c r="F142" s="5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</row>
    <row r="143" spans="1:36" s="48" customFormat="1" x14ac:dyDescent="0.35">
      <c r="A143" s="45"/>
      <c r="B143" s="45"/>
      <c r="C143" s="66" t="s">
        <v>418</v>
      </c>
      <c r="D143" s="67">
        <f>D138*D139*D140*D141*D142</f>
        <v>7348.3200000000006</v>
      </c>
      <c r="E143" s="68" t="s">
        <v>419</v>
      </c>
      <c r="F143" s="55"/>
      <c r="H143" s="81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</row>
    <row r="144" spans="1:36" s="48" customFormat="1" x14ac:dyDescent="0.35">
      <c r="A144" s="45"/>
      <c r="B144" s="45"/>
      <c r="C144" s="96"/>
      <c r="D144" s="97"/>
      <c r="E144" s="97"/>
      <c r="F144" s="98"/>
      <c r="H144" s="81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</row>
    <row r="145" spans="1:36" s="48" customFormat="1" x14ac:dyDescent="0.35">
      <c r="A145" s="45"/>
      <c r="B145" s="45"/>
      <c r="C145" s="93" t="s">
        <v>420</v>
      </c>
      <c r="D145" s="93"/>
      <c r="E145" s="93"/>
      <c r="F145" s="93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</row>
    <row r="146" spans="1:36" s="48" customFormat="1" x14ac:dyDescent="0.35">
      <c r="A146" s="45"/>
      <c r="B146" s="45"/>
      <c r="C146" s="55" t="s">
        <v>409</v>
      </c>
      <c r="D146" s="65">
        <f>E121</f>
        <v>450</v>
      </c>
      <c r="E146" s="56" t="s">
        <v>30</v>
      </c>
      <c r="F146" s="5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</row>
    <row r="147" spans="1:36" s="48" customFormat="1" x14ac:dyDescent="0.35">
      <c r="A147" s="45"/>
      <c r="B147" s="45"/>
      <c r="C147" s="55" t="s">
        <v>410</v>
      </c>
      <c r="D147" s="56">
        <v>4.4999999999999998E-2</v>
      </c>
      <c r="E147" s="56" t="s">
        <v>411</v>
      </c>
      <c r="F147" s="5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</row>
    <row r="148" spans="1:36" s="48" customFormat="1" x14ac:dyDescent="0.35">
      <c r="A148" s="45"/>
      <c r="B148" s="45"/>
      <c r="C148" s="55" t="s">
        <v>412</v>
      </c>
      <c r="D148" s="65">
        <v>2</v>
      </c>
      <c r="E148" s="56" t="s">
        <v>413</v>
      </c>
      <c r="F148" s="55"/>
      <c r="H148" s="81"/>
      <c r="I148" s="45"/>
      <c r="J148" s="83"/>
      <c r="K148" s="82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</row>
    <row r="149" spans="1:36" s="48" customFormat="1" x14ac:dyDescent="0.35">
      <c r="A149" s="45"/>
      <c r="B149" s="45"/>
      <c r="C149" s="55" t="s">
        <v>414</v>
      </c>
      <c r="D149" s="65">
        <v>2.1</v>
      </c>
      <c r="E149" s="56" t="s">
        <v>415</v>
      </c>
      <c r="F149" s="5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</row>
    <row r="150" spans="1:36" s="48" customFormat="1" x14ac:dyDescent="0.35">
      <c r="A150" s="45"/>
      <c r="B150" s="45"/>
      <c r="C150" s="55" t="s">
        <v>416</v>
      </c>
      <c r="D150" s="65">
        <v>34.799999999999997</v>
      </c>
      <c r="E150" s="56" t="s">
        <v>417</v>
      </c>
      <c r="F150" s="5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</row>
    <row r="151" spans="1:36" s="48" customFormat="1" x14ac:dyDescent="0.35">
      <c r="A151" s="45"/>
      <c r="B151" s="45"/>
      <c r="C151" s="66" t="s">
        <v>418</v>
      </c>
      <c r="D151" s="67">
        <f>D146*D147*D148*D149*D150</f>
        <v>2959.74</v>
      </c>
      <c r="E151" s="68" t="s">
        <v>419</v>
      </c>
      <c r="F151" s="5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</row>
    <row r="152" spans="1:36" s="48" customFormat="1" x14ac:dyDescent="0.35">
      <c r="A152" s="45"/>
      <c r="B152" s="45"/>
      <c r="C152" s="55"/>
      <c r="D152" s="55"/>
      <c r="E152" s="55"/>
      <c r="F152" s="5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</row>
  </sheetData>
  <autoFilter ref="C2:F2" xr:uid="{78F64724-433A-4632-8B19-C9A3C755D9D5}"/>
  <mergeCells count="83">
    <mergeCell ref="D16:E16"/>
    <mergeCell ref="C3:F3"/>
    <mergeCell ref="C4:F4"/>
    <mergeCell ref="C5:F5"/>
    <mergeCell ref="C6:F6"/>
    <mergeCell ref="C7:F7"/>
    <mergeCell ref="C10:F10"/>
    <mergeCell ref="C11:F11"/>
    <mergeCell ref="C12:F12"/>
    <mergeCell ref="C13:F13"/>
    <mergeCell ref="C14:F14"/>
    <mergeCell ref="D15:E15"/>
    <mergeCell ref="C29:F29"/>
    <mergeCell ref="D17:E17"/>
    <mergeCell ref="D18:E18"/>
    <mergeCell ref="D19:E19"/>
    <mergeCell ref="D20:E20"/>
    <mergeCell ref="D21:E21"/>
    <mergeCell ref="D22:E22"/>
    <mergeCell ref="D23:E23"/>
    <mergeCell ref="D24:E24"/>
    <mergeCell ref="C25:F25"/>
    <mergeCell ref="C26:F26"/>
    <mergeCell ref="C28:F28"/>
    <mergeCell ref="C61:F61"/>
    <mergeCell ref="C32:F32"/>
    <mergeCell ref="C33:F33"/>
    <mergeCell ref="C38:F38"/>
    <mergeCell ref="C41:F41"/>
    <mergeCell ref="C42:F42"/>
    <mergeCell ref="C43:F43"/>
    <mergeCell ref="C50:F50"/>
    <mergeCell ref="C51:F51"/>
    <mergeCell ref="C58:F58"/>
    <mergeCell ref="C59:F59"/>
    <mergeCell ref="C60:F60"/>
    <mergeCell ref="C73:F73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C72:F72"/>
    <mergeCell ref="C107:F107"/>
    <mergeCell ref="C75:F75"/>
    <mergeCell ref="C76:F76"/>
    <mergeCell ref="C79:F79"/>
    <mergeCell ref="C80:F80"/>
    <mergeCell ref="C85:F85"/>
    <mergeCell ref="C88:F88"/>
    <mergeCell ref="C89:F89"/>
    <mergeCell ref="C90:F90"/>
    <mergeCell ref="C97:F97"/>
    <mergeCell ref="C98:F98"/>
    <mergeCell ref="C106:F106"/>
    <mergeCell ref="C119:F119"/>
    <mergeCell ref="C108:F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135:F135"/>
    <mergeCell ref="C136:F136"/>
    <mergeCell ref="C137:F137"/>
    <mergeCell ref="C144:F144"/>
    <mergeCell ref="C145:F145"/>
    <mergeCell ref="C132:F132"/>
    <mergeCell ref="C120:F120"/>
    <mergeCell ref="C122:F122"/>
    <mergeCell ref="C123:F123"/>
    <mergeCell ref="C126:F126"/>
    <mergeCell ref="C127:F127"/>
  </mergeCells>
  <printOptions horizontalCentered="1"/>
  <pageMargins left="0.51181102362204722" right="0.51181102362204722" top="1.0236220472440944" bottom="0.98425196850393704" header="0" footer="0.51181102362204722"/>
  <pageSetup paperSize="9" scale="69" fitToHeight="0" orientation="portrait" r:id="rId1"/>
  <headerFooter>
    <oddHeader>&amp;L &amp;C&amp;G</oddHeader>
    <oddFooter>&amp;L &amp;C &amp;R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435D-7F75-4697-9285-449485FC9EAC}">
  <sheetPr>
    <tabColor theme="0" tint="-4.9989318521683403E-2"/>
  </sheetPr>
  <dimension ref="A1:J546"/>
  <sheetViews>
    <sheetView showWhiteSpace="0" view="pageBreakPreview" zoomScaleNormal="100" zoomScaleSheetLayoutView="100" workbookViewId="0">
      <selection activeCell="C2" sqref="C2:D2"/>
    </sheetView>
  </sheetViews>
  <sheetFormatPr defaultColWidth="9" defaultRowHeight="13.8" x14ac:dyDescent="0.25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x14ac:dyDescent="0.25">
      <c r="A1" s="1"/>
      <c r="B1" s="1"/>
      <c r="C1" s="87" t="s">
        <v>77</v>
      </c>
      <c r="D1" s="87"/>
      <c r="E1" s="87" t="s">
        <v>1</v>
      </c>
      <c r="F1" s="87"/>
      <c r="G1" s="87" t="s">
        <v>2</v>
      </c>
      <c r="H1" s="87"/>
      <c r="I1" s="87" t="s">
        <v>3</v>
      </c>
      <c r="J1" s="87"/>
    </row>
    <row r="2" spans="1:10" ht="80.099999999999994" customHeight="1" x14ac:dyDescent="0.25">
      <c r="A2" s="2"/>
      <c r="B2" s="2"/>
      <c r="C2" s="85" t="s">
        <v>556</v>
      </c>
      <c r="D2" s="85"/>
      <c r="E2" s="85" t="s">
        <v>492</v>
      </c>
      <c r="F2" s="85"/>
      <c r="G2" s="85" t="s">
        <v>558</v>
      </c>
      <c r="H2" s="85"/>
      <c r="I2" s="85" t="s">
        <v>559</v>
      </c>
      <c r="J2" s="85"/>
    </row>
    <row r="3" spans="1:10" x14ac:dyDescent="0.25">
      <c r="A3" s="89" t="s">
        <v>77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30" customHeight="1" x14ac:dyDescent="0.25">
      <c r="A4" s="89" t="s">
        <v>78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ht="18" customHeight="1" x14ac:dyDescent="0.25">
      <c r="A5" s="75" t="s">
        <v>26</v>
      </c>
      <c r="B5" s="78" t="s">
        <v>20</v>
      </c>
      <c r="C5" s="75" t="s">
        <v>21</v>
      </c>
      <c r="D5" s="75" t="s">
        <v>6</v>
      </c>
      <c r="E5" s="92" t="s">
        <v>79</v>
      </c>
      <c r="F5" s="92"/>
      <c r="G5" s="79" t="s">
        <v>22</v>
      </c>
      <c r="H5" s="78" t="s">
        <v>7</v>
      </c>
      <c r="I5" s="78" t="s">
        <v>23</v>
      </c>
      <c r="J5" s="78" t="s">
        <v>8</v>
      </c>
    </row>
    <row r="6" spans="1:10" ht="39" customHeight="1" x14ac:dyDescent="0.25">
      <c r="A6" s="77" t="s">
        <v>80</v>
      </c>
      <c r="B6" s="7" t="s">
        <v>27</v>
      </c>
      <c r="C6" s="77" t="s">
        <v>28</v>
      </c>
      <c r="D6" s="77" t="s">
        <v>29</v>
      </c>
      <c r="E6" s="113" t="s">
        <v>81</v>
      </c>
      <c r="F6" s="113"/>
      <c r="G6" s="6" t="s">
        <v>30</v>
      </c>
      <c r="H6" s="12">
        <v>1</v>
      </c>
      <c r="I6" s="8">
        <v>496.95</v>
      </c>
      <c r="J6" s="8">
        <v>496.95</v>
      </c>
    </row>
    <row r="7" spans="1:10" ht="26.1" customHeight="1" x14ac:dyDescent="0.25">
      <c r="A7" s="13" t="s">
        <v>82</v>
      </c>
      <c r="B7" s="80" t="s">
        <v>89</v>
      </c>
      <c r="C7" s="13" t="s">
        <v>28</v>
      </c>
      <c r="D7" s="13" t="s">
        <v>90</v>
      </c>
      <c r="E7" s="110" t="s">
        <v>91</v>
      </c>
      <c r="F7" s="110"/>
      <c r="G7" s="14" t="s">
        <v>30</v>
      </c>
      <c r="H7" s="15">
        <v>0.5</v>
      </c>
      <c r="I7" s="16">
        <v>25.63</v>
      </c>
      <c r="J7" s="16">
        <v>12.81</v>
      </c>
    </row>
    <row r="8" spans="1:10" ht="24" customHeight="1" x14ac:dyDescent="0.25">
      <c r="A8" s="13" t="s">
        <v>82</v>
      </c>
      <c r="B8" s="80" t="s">
        <v>87</v>
      </c>
      <c r="C8" s="13" t="s">
        <v>28</v>
      </c>
      <c r="D8" s="13" t="s">
        <v>88</v>
      </c>
      <c r="E8" s="110" t="s">
        <v>85</v>
      </c>
      <c r="F8" s="110"/>
      <c r="G8" s="14" t="s">
        <v>86</v>
      </c>
      <c r="H8" s="15">
        <v>0.37290000000000001</v>
      </c>
      <c r="I8" s="16">
        <v>27.15</v>
      </c>
      <c r="J8" s="16">
        <v>10.119999999999999</v>
      </c>
    </row>
    <row r="9" spans="1:10" ht="24" customHeight="1" x14ac:dyDescent="0.25">
      <c r="A9" s="13" t="s">
        <v>82</v>
      </c>
      <c r="B9" s="80" t="s">
        <v>83</v>
      </c>
      <c r="C9" s="13" t="s">
        <v>28</v>
      </c>
      <c r="D9" s="13" t="s">
        <v>84</v>
      </c>
      <c r="E9" s="110" t="s">
        <v>85</v>
      </c>
      <c r="F9" s="110"/>
      <c r="G9" s="14" t="s">
        <v>86</v>
      </c>
      <c r="H9" s="15">
        <v>1.1186</v>
      </c>
      <c r="I9" s="16">
        <v>22.46</v>
      </c>
      <c r="J9" s="16">
        <v>25.12</v>
      </c>
    </row>
    <row r="10" spans="1:10" ht="26.1" customHeight="1" x14ac:dyDescent="0.25">
      <c r="A10" s="76" t="s">
        <v>92</v>
      </c>
      <c r="B10" s="17" t="s">
        <v>97</v>
      </c>
      <c r="C10" s="76" t="s">
        <v>28</v>
      </c>
      <c r="D10" s="76" t="s">
        <v>98</v>
      </c>
      <c r="E10" s="111" t="s">
        <v>95</v>
      </c>
      <c r="F10" s="111"/>
      <c r="G10" s="18" t="s">
        <v>46</v>
      </c>
      <c r="H10" s="19">
        <v>3.2082999999999999</v>
      </c>
      <c r="I10" s="20">
        <v>5.05</v>
      </c>
      <c r="J10" s="20">
        <v>16.2</v>
      </c>
    </row>
    <row r="11" spans="1:10" ht="39" customHeight="1" x14ac:dyDescent="0.25">
      <c r="A11" s="76" t="s">
        <v>92</v>
      </c>
      <c r="B11" s="17" t="s">
        <v>99</v>
      </c>
      <c r="C11" s="76" t="s">
        <v>28</v>
      </c>
      <c r="D11" s="76" t="s">
        <v>100</v>
      </c>
      <c r="E11" s="111" t="s">
        <v>95</v>
      </c>
      <c r="F11" s="111"/>
      <c r="G11" s="18" t="s">
        <v>30</v>
      </c>
      <c r="H11" s="19">
        <v>1</v>
      </c>
      <c r="I11" s="20">
        <v>432</v>
      </c>
      <c r="J11" s="20">
        <v>432</v>
      </c>
    </row>
    <row r="12" spans="1:10" ht="24" customHeight="1" x14ac:dyDescent="0.25">
      <c r="A12" s="76" t="s">
        <v>92</v>
      </c>
      <c r="B12" s="17" t="s">
        <v>93</v>
      </c>
      <c r="C12" s="76" t="s">
        <v>28</v>
      </c>
      <c r="D12" s="76" t="s">
        <v>94</v>
      </c>
      <c r="E12" s="111" t="s">
        <v>95</v>
      </c>
      <c r="F12" s="111"/>
      <c r="G12" s="18" t="s">
        <v>96</v>
      </c>
      <c r="H12" s="19">
        <v>1.1299999999999999E-2</v>
      </c>
      <c r="I12" s="20">
        <v>38.700000000000003</v>
      </c>
      <c r="J12" s="20">
        <v>0.43</v>
      </c>
    </row>
    <row r="13" spans="1:10" ht="26.1" customHeight="1" x14ac:dyDescent="0.25">
      <c r="A13" s="76" t="s">
        <v>92</v>
      </c>
      <c r="B13" s="17" t="s">
        <v>101</v>
      </c>
      <c r="C13" s="76" t="s">
        <v>28</v>
      </c>
      <c r="D13" s="76" t="s">
        <v>102</v>
      </c>
      <c r="E13" s="111" t="s">
        <v>95</v>
      </c>
      <c r="F13" s="111"/>
      <c r="G13" s="18" t="s">
        <v>96</v>
      </c>
      <c r="H13" s="19">
        <v>1.32E-2</v>
      </c>
      <c r="I13" s="20">
        <v>20.74</v>
      </c>
      <c r="J13" s="20">
        <v>0.27</v>
      </c>
    </row>
    <row r="14" spans="1:10" x14ac:dyDescent="0.25">
      <c r="A14" s="21"/>
      <c r="B14" s="21"/>
      <c r="C14" s="21"/>
      <c r="D14" s="21"/>
      <c r="E14" s="21" t="s">
        <v>103</v>
      </c>
      <c r="F14" s="22">
        <v>14.694887856132553</v>
      </c>
      <c r="G14" s="21" t="s">
        <v>104</v>
      </c>
      <c r="H14" s="22">
        <v>14.4</v>
      </c>
      <c r="I14" s="21" t="s">
        <v>105</v>
      </c>
      <c r="J14" s="22">
        <v>29.09</v>
      </c>
    </row>
    <row r="15" spans="1:10" ht="14.4" thickBot="1" x14ac:dyDescent="0.3">
      <c r="A15" s="21"/>
      <c r="B15" s="21"/>
      <c r="C15" s="21"/>
      <c r="D15" s="21"/>
      <c r="E15" s="21" t="s">
        <v>106</v>
      </c>
      <c r="F15" s="22">
        <v>127.36</v>
      </c>
      <c r="G15" s="21"/>
      <c r="H15" s="112" t="s">
        <v>107</v>
      </c>
      <c r="I15" s="112"/>
      <c r="J15" s="22">
        <v>624.30999999999995</v>
      </c>
    </row>
    <row r="16" spans="1:10" ht="0.9" customHeight="1" thickTop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" customHeight="1" x14ac:dyDescent="0.25">
      <c r="A17" s="75" t="s">
        <v>525</v>
      </c>
      <c r="B17" s="78" t="s">
        <v>20</v>
      </c>
      <c r="C17" s="75" t="s">
        <v>21</v>
      </c>
      <c r="D17" s="75" t="s">
        <v>6</v>
      </c>
      <c r="E17" s="92" t="s">
        <v>79</v>
      </c>
      <c r="F17" s="92"/>
      <c r="G17" s="79" t="s">
        <v>22</v>
      </c>
      <c r="H17" s="78" t="s">
        <v>7</v>
      </c>
      <c r="I17" s="78" t="s">
        <v>23</v>
      </c>
      <c r="J17" s="78" t="s">
        <v>8</v>
      </c>
    </row>
    <row r="18" spans="1:10" ht="24" customHeight="1" x14ac:dyDescent="0.25">
      <c r="A18" s="77" t="s">
        <v>80</v>
      </c>
      <c r="B18" s="7" t="s">
        <v>526</v>
      </c>
      <c r="C18" s="77" t="s">
        <v>31</v>
      </c>
      <c r="D18" s="77" t="s">
        <v>12</v>
      </c>
      <c r="E18" s="113" t="s">
        <v>534</v>
      </c>
      <c r="F18" s="113"/>
      <c r="G18" s="6" t="s">
        <v>527</v>
      </c>
      <c r="H18" s="12">
        <v>1</v>
      </c>
      <c r="I18" s="8">
        <v>5424.96</v>
      </c>
      <c r="J18" s="8">
        <v>5424.96</v>
      </c>
    </row>
    <row r="19" spans="1:10" ht="26.1" customHeight="1" x14ac:dyDescent="0.25">
      <c r="A19" s="13" t="s">
        <v>82</v>
      </c>
      <c r="B19" s="80" t="s">
        <v>108</v>
      </c>
      <c r="C19" s="13" t="s">
        <v>28</v>
      </c>
      <c r="D19" s="13" t="s">
        <v>109</v>
      </c>
      <c r="E19" s="110" t="s">
        <v>85</v>
      </c>
      <c r="F19" s="110"/>
      <c r="G19" s="14" t="s">
        <v>86</v>
      </c>
      <c r="H19" s="15">
        <v>32</v>
      </c>
      <c r="I19" s="16">
        <v>130.99</v>
      </c>
      <c r="J19" s="16">
        <v>4191.68</v>
      </c>
    </row>
    <row r="20" spans="1:10" ht="24" customHeight="1" x14ac:dyDescent="0.25">
      <c r="A20" s="13" t="s">
        <v>82</v>
      </c>
      <c r="B20" s="80" t="s">
        <v>110</v>
      </c>
      <c r="C20" s="13" t="s">
        <v>28</v>
      </c>
      <c r="D20" s="13" t="s">
        <v>111</v>
      </c>
      <c r="E20" s="110" t="s">
        <v>85</v>
      </c>
      <c r="F20" s="110"/>
      <c r="G20" s="14" t="s">
        <v>86</v>
      </c>
      <c r="H20" s="15">
        <v>32</v>
      </c>
      <c r="I20" s="16">
        <v>38.54</v>
      </c>
      <c r="J20" s="16">
        <v>1233.28</v>
      </c>
    </row>
    <row r="21" spans="1:10" x14ac:dyDescent="0.25">
      <c r="A21" s="21"/>
      <c r="B21" s="21"/>
      <c r="C21" s="21"/>
      <c r="D21" s="21"/>
      <c r="E21" s="21" t="s">
        <v>103</v>
      </c>
      <c r="F21" s="22">
        <v>2555.6678117000001</v>
      </c>
      <c r="G21" s="21" t="s">
        <v>104</v>
      </c>
      <c r="H21" s="22">
        <v>2503.54</v>
      </c>
      <c r="I21" s="21" t="s">
        <v>105</v>
      </c>
      <c r="J21" s="22">
        <v>5059.2</v>
      </c>
    </row>
    <row r="22" spans="1:10" ht="14.4" thickBot="1" x14ac:dyDescent="0.3">
      <c r="A22" s="21"/>
      <c r="B22" s="21"/>
      <c r="C22" s="21"/>
      <c r="D22" s="21"/>
      <c r="E22" s="21" t="s">
        <v>106</v>
      </c>
      <c r="F22" s="22">
        <v>1390.41</v>
      </c>
      <c r="G22" s="21"/>
      <c r="H22" s="112" t="s">
        <v>107</v>
      </c>
      <c r="I22" s="112"/>
      <c r="J22" s="22">
        <v>6815.37</v>
      </c>
    </row>
    <row r="23" spans="1:10" ht="0.9" customHeight="1" thickTop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8" customHeight="1" x14ac:dyDescent="0.25">
      <c r="A24" s="75" t="s">
        <v>33</v>
      </c>
      <c r="B24" s="78" t="s">
        <v>20</v>
      </c>
      <c r="C24" s="75" t="s">
        <v>21</v>
      </c>
      <c r="D24" s="75" t="s">
        <v>6</v>
      </c>
      <c r="E24" s="92" t="s">
        <v>79</v>
      </c>
      <c r="F24" s="92"/>
      <c r="G24" s="79" t="s">
        <v>22</v>
      </c>
      <c r="H24" s="78" t="s">
        <v>7</v>
      </c>
      <c r="I24" s="78" t="s">
        <v>23</v>
      </c>
      <c r="J24" s="78" t="s">
        <v>8</v>
      </c>
    </row>
    <row r="25" spans="1:10" ht="26.1" customHeight="1" x14ac:dyDescent="0.25">
      <c r="A25" s="77" t="s">
        <v>80</v>
      </c>
      <c r="B25" s="7" t="s">
        <v>34</v>
      </c>
      <c r="C25" s="77" t="s">
        <v>28</v>
      </c>
      <c r="D25" s="77" t="s">
        <v>35</v>
      </c>
      <c r="E25" s="113" t="s">
        <v>112</v>
      </c>
      <c r="F25" s="113"/>
      <c r="G25" s="6" t="s">
        <v>30</v>
      </c>
      <c r="H25" s="12">
        <v>1</v>
      </c>
      <c r="I25" s="8">
        <v>0.57999999999999996</v>
      </c>
      <c r="J25" s="8">
        <v>0.57999999999999996</v>
      </c>
    </row>
    <row r="26" spans="1:10" ht="39" customHeight="1" x14ac:dyDescent="0.25">
      <c r="A26" s="13" t="s">
        <v>82</v>
      </c>
      <c r="B26" s="80" t="s">
        <v>119</v>
      </c>
      <c r="C26" s="13" t="s">
        <v>28</v>
      </c>
      <c r="D26" s="13" t="s">
        <v>120</v>
      </c>
      <c r="E26" s="110" t="s">
        <v>115</v>
      </c>
      <c r="F26" s="110"/>
      <c r="G26" s="14" t="s">
        <v>121</v>
      </c>
      <c r="H26" s="15">
        <v>3.0249999999999998E-4</v>
      </c>
      <c r="I26" s="16">
        <v>290.79000000000002</v>
      </c>
      <c r="J26" s="16">
        <v>0.08</v>
      </c>
    </row>
    <row r="27" spans="1:10" ht="39" customHeight="1" x14ac:dyDescent="0.25">
      <c r="A27" s="13" t="s">
        <v>82</v>
      </c>
      <c r="B27" s="80" t="s">
        <v>113</v>
      </c>
      <c r="C27" s="13" t="s">
        <v>28</v>
      </c>
      <c r="D27" s="13" t="s">
        <v>114</v>
      </c>
      <c r="E27" s="110" t="s">
        <v>115</v>
      </c>
      <c r="F27" s="110"/>
      <c r="G27" s="14" t="s">
        <v>116</v>
      </c>
      <c r="H27" s="15">
        <v>7.3180000000000001E-4</v>
      </c>
      <c r="I27" s="16">
        <v>110.95</v>
      </c>
      <c r="J27" s="16">
        <v>0.08</v>
      </c>
    </row>
    <row r="28" spans="1:10" ht="24" customHeight="1" x14ac:dyDescent="0.25">
      <c r="A28" s="13" t="s">
        <v>82</v>
      </c>
      <c r="B28" s="80" t="s">
        <v>83</v>
      </c>
      <c r="C28" s="13" t="s">
        <v>28</v>
      </c>
      <c r="D28" s="13" t="s">
        <v>84</v>
      </c>
      <c r="E28" s="110" t="s">
        <v>85</v>
      </c>
      <c r="F28" s="110"/>
      <c r="G28" s="14" t="s">
        <v>86</v>
      </c>
      <c r="H28" s="15">
        <v>1.0342999999999999E-3</v>
      </c>
      <c r="I28" s="16">
        <v>22.46</v>
      </c>
      <c r="J28" s="16">
        <v>0.02</v>
      </c>
    </row>
    <row r="29" spans="1:10" ht="51.9" customHeight="1" x14ac:dyDescent="0.25">
      <c r="A29" s="13" t="s">
        <v>82</v>
      </c>
      <c r="B29" s="80" t="s">
        <v>117</v>
      </c>
      <c r="C29" s="13" t="s">
        <v>28</v>
      </c>
      <c r="D29" s="13" t="s">
        <v>118</v>
      </c>
      <c r="E29" s="110" t="s">
        <v>115</v>
      </c>
      <c r="F29" s="110"/>
      <c r="G29" s="14" t="s">
        <v>116</v>
      </c>
      <c r="H29" s="15">
        <v>6.0956999999999999E-3</v>
      </c>
      <c r="I29" s="16">
        <v>66.36</v>
      </c>
      <c r="J29" s="16">
        <v>0.4</v>
      </c>
    </row>
    <row r="30" spans="1:10" x14ac:dyDescent="0.25">
      <c r="A30" s="21"/>
      <c r="B30" s="21"/>
      <c r="C30" s="21"/>
      <c r="D30" s="21"/>
      <c r="E30" s="21" t="s">
        <v>103</v>
      </c>
      <c r="F30" s="22">
        <v>8.0824408971509401E-2</v>
      </c>
      <c r="G30" s="21" t="s">
        <v>104</v>
      </c>
      <c r="H30" s="22">
        <v>0.08</v>
      </c>
      <c r="I30" s="21" t="s">
        <v>105</v>
      </c>
      <c r="J30" s="22">
        <v>0.16</v>
      </c>
    </row>
    <row r="31" spans="1:10" ht="14.4" thickBot="1" x14ac:dyDescent="0.3">
      <c r="A31" s="21"/>
      <c r="B31" s="21"/>
      <c r="C31" s="21"/>
      <c r="D31" s="21"/>
      <c r="E31" s="21" t="s">
        <v>106</v>
      </c>
      <c r="F31" s="22">
        <v>0.14000000000000001</v>
      </c>
      <c r="G31" s="21"/>
      <c r="H31" s="112" t="s">
        <v>107</v>
      </c>
      <c r="I31" s="112"/>
      <c r="J31" s="22">
        <v>0.72</v>
      </c>
    </row>
    <row r="32" spans="1:10" ht="0.9" customHeight="1" thickTop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8" customHeight="1" x14ac:dyDescent="0.25">
      <c r="A33" s="75" t="s">
        <v>38</v>
      </c>
      <c r="B33" s="78" t="s">
        <v>20</v>
      </c>
      <c r="C33" s="75" t="s">
        <v>21</v>
      </c>
      <c r="D33" s="75" t="s">
        <v>6</v>
      </c>
      <c r="E33" s="92" t="s">
        <v>79</v>
      </c>
      <c r="F33" s="92"/>
      <c r="G33" s="79" t="s">
        <v>22</v>
      </c>
      <c r="H33" s="78" t="s">
        <v>7</v>
      </c>
      <c r="I33" s="78" t="s">
        <v>23</v>
      </c>
      <c r="J33" s="78" t="s">
        <v>8</v>
      </c>
    </row>
    <row r="34" spans="1:10" ht="26.1" customHeight="1" x14ac:dyDescent="0.25">
      <c r="A34" s="77" t="s">
        <v>80</v>
      </c>
      <c r="B34" s="7" t="s">
        <v>39</v>
      </c>
      <c r="C34" s="77" t="s">
        <v>31</v>
      </c>
      <c r="D34" s="77" t="s">
        <v>40</v>
      </c>
      <c r="E34" s="113" t="s">
        <v>122</v>
      </c>
      <c r="F34" s="113"/>
      <c r="G34" s="6" t="s">
        <v>30</v>
      </c>
      <c r="H34" s="12">
        <v>1</v>
      </c>
      <c r="I34" s="8">
        <v>74.64</v>
      </c>
      <c r="J34" s="8">
        <v>74.64</v>
      </c>
    </row>
    <row r="35" spans="1:10" ht="24" customHeight="1" x14ac:dyDescent="0.25">
      <c r="A35" s="13" t="s">
        <v>82</v>
      </c>
      <c r="B35" s="80" t="s">
        <v>83</v>
      </c>
      <c r="C35" s="13" t="s">
        <v>28</v>
      </c>
      <c r="D35" s="13" t="s">
        <v>84</v>
      </c>
      <c r="E35" s="110" t="s">
        <v>85</v>
      </c>
      <c r="F35" s="110"/>
      <c r="G35" s="14" t="s">
        <v>86</v>
      </c>
      <c r="H35" s="15">
        <v>0.40210000000000001</v>
      </c>
      <c r="I35" s="16">
        <v>22.46</v>
      </c>
      <c r="J35" s="16">
        <v>9.0299999999999994</v>
      </c>
    </row>
    <row r="36" spans="1:10" ht="24" customHeight="1" x14ac:dyDescent="0.25">
      <c r="A36" s="13" t="s">
        <v>82</v>
      </c>
      <c r="B36" s="80" t="s">
        <v>123</v>
      </c>
      <c r="C36" s="13" t="s">
        <v>31</v>
      </c>
      <c r="D36" s="13" t="s">
        <v>124</v>
      </c>
      <c r="E36" s="110" t="s">
        <v>122</v>
      </c>
      <c r="F36" s="110"/>
      <c r="G36" s="14" t="s">
        <v>125</v>
      </c>
      <c r="H36" s="15">
        <v>4.4999999999999998E-2</v>
      </c>
      <c r="I36" s="16">
        <v>626.36</v>
      </c>
      <c r="J36" s="16">
        <v>28.18</v>
      </c>
    </row>
    <row r="37" spans="1:10" ht="24" customHeight="1" x14ac:dyDescent="0.25">
      <c r="A37" s="13" t="s">
        <v>82</v>
      </c>
      <c r="B37" s="80" t="s">
        <v>126</v>
      </c>
      <c r="C37" s="13" t="s">
        <v>28</v>
      </c>
      <c r="D37" s="13" t="s">
        <v>127</v>
      </c>
      <c r="E37" s="110" t="s">
        <v>85</v>
      </c>
      <c r="F37" s="110"/>
      <c r="G37" s="14" t="s">
        <v>86</v>
      </c>
      <c r="H37" s="15">
        <v>0.40210000000000001</v>
      </c>
      <c r="I37" s="16">
        <v>27.63</v>
      </c>
      <c r="J37" s="16">
        <v>11.11</v>
      </c>
    </row>
    <row r="38" spans="1:10" ht="39" customHeight="1" x14ac:dyDescent="0.25">
      <c r="A38" s="13" t="s">
        <v>82</v>
      </c>
      <c r="B38" s="80" t="s">
        <v>128</v>
      </c>
      <c r="C38" s="13" t="s">
        <v>28</v>
      </c>
      <c r="D38" s="13" t="s">
        <v>129</v>
      </c>
      <c r="E38" s="110" t="s">
        <v>130</v>
      </c>
      <c r="F38" s="110"/>
      <c r="G38" s="14" t="s">
        <v>131</v>
      </c>
      <c r="H38" s="15">
        <v>2.0400000000000001E-2</v>
      </c>
      <c r="I38" s="16">
        <v>745.8</v>
      </c>
      <c r="J38" s="16">
        <v>15.21</v>
      </c>
    </row>
    <row r="39" spans="1:10" ht="26.1" customHeight="1" x14ac:dyDescent="0.25">
      <c r="A39" s="76" t="s">
        <v>92</v>
      </c>
      <c r="B39" s="17" t="s">
        <v>132</v>
      </c>
      <c r="C39" s="76" t="s">
        <v>28</v>
      </c>
      <c r="D39" s="76" t="s">
        <v>133</v>
      </c>
      <c r="E39" s="111" t="s">
        <v>95</v>
      </c>
      <c r="F39" s="111"/>
      <c r="G39" s="18" t="s">
        <v>131</v>
      </c>
      <c r="H39" s="19">
        <v>0.114</v>
      </c>
      <c r="I39" s="20">
        <v>97.5</v>
      </c>
      <c r="J39" s="20">
        <v>11.11</v>
      </c>
    </row>
    <row r="40" spans="1:10" x14ac:dyDescent="0.25">
      <c r="A40" s="21"/>
      <c r="B40" s="21"/>
      <c r="C40" s="21"/>
      <c r="D40" s="21"/>
      <c r="E40" s="21" t="s">
        <v>103</v>
      </c>
      <c r="F40" s="22">
        <v>17.685390988078399</v>
      </c>
      <c r="G40" s="21" t="s">
        <v>104</v>
      </c>
      <c r="H40" s="22">
        <v>17.329999999999998</v>
      </c>
      <c r="I40" s="21" t="s">
        <v>105</v>
      </c>
      <c r="J40" s="22">
        <v>35.01</v>
      </c>
    </row>
    <row r="41" spans="1:10" ht="14.4" thickBot="1" x14ac:dyDescent="0.3">
      <c r="A41" s="21"/>
      <c r="B41" s="21"/>
      <c r="C41" s="21"/>
      <c r="D41" s="21"/>
      <c r="E41" s="21" t="s">
        <v>106</v>
      </c>
      <c r="F41" s="22">
        <v>19.13</v>
      </c>
      <c r="G41" s="21"/>
      <c r="H41" s="112" t="s">
        <v>107</v>
      </c>
      <c r="I41" s="112"/>
      <c r="J41" s="22">
        <v>93.77</v>
      </c>
    </row>
    <row r="42" spans="1:10" ht="0.9" customHeight="1" thickTop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8" customHeight="1" x14ac:dyDescent="0.25">
      <c r="A43" s="75" t="s">
        <v>41</v>
      </c>
      <c r="B43" s="78" t="s">
        <v>20</v>
      </c>
      <c r="C43" s="75" t="s">
        <v>21</v>
      </c>
      <c r="D43" s="75" t="s">
        <v>6</v>
      </c>
      <c r="E43" s="92" t="s">
        <v>79</v>
      </c>
      <c r="F43" s="92"/>
      <c r="G43" s="79" t="s">
        <v>22</v>
      </c>
      <c r="H43" s="78" t="s">
        <v>7</v>
      </c>
      <c r="I43" s="78" t="s">
        <v>23</v>
      </c>
      <c r="J43" s="78" t="s">
        <v>8</v>
      </c>
    </row>
    <row r="44" spans="1:10" ht="39" customHeight="1" x14ac:dyDescent="0.25">
      <c r="A44" s="77" t="s">
        <v>80</v>
      </c>
      <c r="B44" s="7" t="s">
        <v>528</v>
      </c>
      <c r="C44" s="77" t="s">
        <v>28</v>
      </c>
      <c r="D44" s="77" t="s">
        <v>529</v>
      </c>
      <c r="E44" s="113" t="s">
        <v>535</v>
      </c>
      <c r="F44" s="113"/>
      <c r="G44" s="6" t="s">
        <v>30</v>
      </c>
      <c r="H44" s="12">
        <v>1</v>
      </c>
      <c r="I44" s="8">
        <v>0.72</v>
      </c>
      <c r="J44" s="8">
        <v>0.72</v>
      </c>
    </row>
    <row r="45" spans="1:10" ht="24" customHeight="1" x14ac:dyDescent="0.25">
      <c r="A45" s="13" t="s">
        <v>82</v>
      </c>
      <c r="B45" s="80" t="s">
        <v>136</v>
      </c>
      <c r="C45" s="13" t="s">
        <v>28</v>
      </c>
      <c r="D45" s="13" t="s">
        <v>137</v>
      </c>
      <c r="E45" s="110" t="s">
        <v>85</v>
      </c>
      <c r="F45" s="110"/>
      <c r="G45" s="14" t="s">
        <v>86</v>
      </c>
      <c r="H45" s="15">
        <v>8.9999999999999993E-3</v>
      </c>
      <c r="I45" s="16">
        <v>27.82</v>
      </c>
      <c r="J45" s="16">
        <v>0.25</v>
      </c>
    </row>
    <row r="46" spans="1:10" ht="24" customHeight="1" x14ac:dyDescent="0.25">
      <c r="A46" s="13" t="s">
        <v>82</v>
      </c>
      <c r="B46" s="80" t="s">
        <v>83</v>
      </c>
      <c r="C46" s="13" t="s">
        <v>28</v>
      </c>
      <c r="D46" s="13" t="s">
        <v>84</v>
      </c>
      <c r="E46" s="110" t="s">
        <v>85</v>
      </c>
      <c r="F46" s="110"/>
      <c r="G46" s="14" t="s">
        <v>86</v>
      </c>
      <c r="H46" s="15">
        <v>1.9E-2</v>
      </c>
      <c r="I46" s="16">
        <v>22.46</v>
      </c>
      <c r="J46" s="16">
        <v>0.42</v>
      </c>
    </row>
    <row r="47" spans="1:10" ht="39" customHeight="1" x14ac:dyDescent="0.25">
      <c r="A47" s="13" t="s">
        <v>82</v>
      </c>
      <c r="B47" s="80" t="s">
        <v>134</v>
      </c>
      <c r="C47" s="13" t="s">
        <v>28</v>
      </c>
      <c r="D47" s="13" t="s">
        <v>135</v>
      </c>
      <c r="E47" s="110" t="s">
        <v>115</v>
      </c>
      <c r="F47" s="110"/>
      <c r="G47" s="14" t="s">
        <v>121</v>
      </c>
      <c r="H47" s="15">
        <v>5.0000000000000001E-3</v>
      </c>
      <c r="I47" s="16">
        <v>11.01</v>
      </c>
      <c r="J47" s="16">
        <v>0.05</v>
      </c>
    </row>
    <row r="48" spans="1:10" x14ac:dyDescent="0.25">
      <c r="A48" s="21"/>
      <c r="B48" s="21"/>
      <c r="C48" s="21"/>
      <c r="D48" s="21"/>
      <c r="E48" s="21" t="s">
        <v>103</v>
      </c>
      <c r="F48" s="22">
        <v>0.23237017579308952</v>
      </c>
      <c r="G48" s="21" t="s">
        <v>104</v>
      </c>
      <c r="H48" s="22">
        <v>0.23</v>
      </c>
      <c r="I48" s="21" t="s">
        <v>105</v>
      </c>
      <c r="J48" s="22">
        <v>0.46</v>
      </c>
    </row>
    <row r="49" spans="1:10" ht="14.4" thickBot="1" x14ac:dyDescent="0.3">
      <c r="A49" s="21"/>
      <c r="B49" s="21"/>
      <c r="C49" s="21"/>
      <c r="D49" s="21"/>
      <c r="E49" s="21" t="s">
        <v>106</v>
      </c>
      <c r="F49" s="22">
        <v>0.18</v>
      </c>
      <c r="G49" s="21"/>
      <c r="H49" s="112" t="s">
        <v>107</v>
      </c>
      <c r="I49" s="112"/>
      <c r="J49" s="22">
        <v>0.9</v>
      </c>
    </row>
    <row r="50" spans="1:10" ht="0.9" customHeight="1" thickTop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ht="18" customHeight="1" x14ac:dyDescent="0.25">
      <c r="A51" s="75" t="s">
        <v>43</v>
      </c>
      <c r="B51" s="78" t="s">
        <v>20</v>
      </c>
      <c r="C51" s="75" t="s">
        <v>21</v>
      </c>
      <c r="D51" s="75" t="s">
        <v>6</v>
      </c>
      <c r="E51" s="92" t="s">
        <v>79</v>
      </c>
      <c r="F51" s="92"/>
      <c r="G51" s="79" t="s">
        <v>22</v>
      </c>
      <c r="H51" s="78" t="s">
        <v>7</v>
      </c>
      <c r="I51" s="78" t="s">
        <v>23</v>
      </c>
      <c r="J51" s="78" t="s">
        <v>8</v>
      </c>
    </row>
    <row r="52" spans="1:10" ht="51.9" customHeight="1" x14ac:dyDescent="0.25">
      <c r="A52" s="77" t="s">
        <v>80</v>
      </c>
      <c r="B52" s="7" t="s">
        <v>44</v>
      </c>
      <c r="C52" s="77" t="s">
        <v>28</v>
      </c>
      <c r="D52" s="77" t="s">
        <v>45</v>
      </c>
      <c r="E52" s="113" t="s">
        <v>138</v>
      </c>
      <c r="F52" s="113"/>
      <c r="G52" s="6" t="s">
        <v>46</v>
      </c>
      <c r="H52" s="12">
        <v>1</v>
      </c>
      <c r="I52" s="8">
        <v>44.68</v>
      </c>
      <c r="J52" s="8">
        <v>44.68</v>
      </c>
    </row>
    <row r="53" spans="1:10" ht="24" customHeight="1" x14ac:dyDescent="0.25">
      <c r="A53" s="13" t="s">
        <v>82</v>
      </c>
      <c r="B53" s="80" t="s">
        <v>136</v>
      </c>
      <c r="C53" s="13" t="s">
        <v>28</v>
      </c>
      <c r="D53" s="13" t="s">
        <v>137</v>
      </c>
      <c r="E53" s="110" t="s">
        <v>85</v>
      </c>
      <c r="F53" s="110"/>
      <c r="G53" s="14" t="s">
        <v>86</v>
      </c>
      <c r="H53" s="15">
        <v>0.2296</v>
      </c>
      <c r="I53" s="16">
        <v>27.82</v>
      </c>
      <c r="J53" s="16">
        <v>6.38</v>
      </c>
    </row>
    <row r="54" spans="1:10" ht="24" customHeight="1" x14ac:dyDescent="0.25">
      <c r="A54" s="13" t="s">
        <v>82</v>
      </c>
      <c r="B54" s="80" t="s">
        <v>83</v>
      </c>
      <c r="C54" s="13" t="s">
        <v>28</v>
      </c>
      <c r="D54" s="13" t="s">
        <v>84</v>
      </c>
      <c r="E54" s="110" t="s">
        <v>85</v>
      </c>
      <c r="F54" s="110"/>
      <c r="G54" s="14" t="s">
        <v>86</v>
      </c>
      <c r="H54" s="15">
        <v>0.2296</v>
      </c>
      <c r="I54" s="16">
        <v>22.46</v>
      </c>
      <c r="J54" s="16">
        <v>5.15</v>
      </c>
    </row>
    <row r="55" spans="1:10" ht="26.1" customHeight="1" x14ac:dyDescent="0.25">
      <c r="A55" s="13" t="s">
        <v>82</v>
      </c>
      <c r="B55" s="80" t="s">
        <v>139</v>
      </c>
      <c r="C55" s="13" t="s">
        <v>28</v>
      </c>
      <c r="D55" s="13" t="s">
        <v>140</v>
      </c>
      <c r="E55" s="110" t="s">
        <v>130</v>
      </c>
      <c r="F55" s="110"/>
      <c r="G55" s="14" t="s">
        <v>131</v>
      </c>
      <c r="H55" s="15">
        <v>1.8E-3</v>
      </c>
      <c r="I55" s="16">
        <v>841.2</v>
      </c>
      <c r="J55" s="16">
        <v>1.51</v>
      </c>
    </row>
    <row r="56" spans="1:10" ht="26.1" customHeight="1" x14ac:dyDescent="0.25">
      <c r="A56" s="76" t="s">
        <v>92</v>
      </c>
      <c r="B56" s="17" t="s">
        <v>143</v>
      </c>
      <c r="C56" s="76" t="s">
        <v>28</v>
      </c>
      <c r="D56" s="76" t="s">
        <v>144</v>
      </c>
      <c r="E56" s="111" t="s">
        <v>95</v>
      </c>
      <c r="F56" s="111"/>
      <c r="G56" s="18" t="s">
        <v>131</v>
      </c>
      <c r="H56" s="19">
        <v>6.6E-3</v>
      </c>
      <c r="I56" s="20">
        <v>96.25</v>
      </c>
      <c r="J56" s="20">
        <v>0.63</v>
      </c>
    </row>
    <row r="57" spans="1:10" ht="26.1" customHeight="1" x14ac:dyDescent="0.25">
      <c r="A57" s="76" t="s">
        <v>92</v>
      </c>
      <c r="B57" s="17" t="s">
        <v>141</v>
      </c>
      <c r="C57" s="76" t="s">
        <v>28</v>
      </c>
      <c r="D57" s="76" t="s">
        <v>142</v>
      </c>
      <c r="E57" s="111" t="s">
        <v>95</v>
      </c>
      <c r="F57" s="111"/>
      <c r="G57" s="18" t="s">
        <v>46</v>
      </c>
      <c r="H57" s="19">
        <v>1.0049999999999999</v>
      </c>
      <c r="I57" s="20">
        <v>30.86</v>
      </c>
      <c r="J57" s="20">
        <v>31.01</v>
      </c>
    </row>
    <row r="58" spans="1:10" x14ac:dyDescent="0.25">
      <c r="A58" s="21"/>
      <c r="B58" s="21"/>
      <c r="C58" s="21"/>
      <c r="D58" s="21"/>
      <c r="E58" s="21" t="s">
        <v>103</v>
      </c>
      <c r="F58" s="22">
        <v>4.2533845221256819</v>
      </c>
      <c r="G58" s="21" t="s">
        <v>104</v>
      </c>
      <c r="H58" s="22">
        <v>4.17</v>
      </c>
      <c r="I58" s="21" t="s">
        <v>105</v>
      </c>
      <c r="J58" s="22">
        <v>8.42</v>
      </c>
    </row>
    <row r="59" spans="1:10" ht="14.4" thickBot="1" x14ac:dyDescent="0.3">
      <c r="A59" s="21"/>
      <c r="B59" s="21"/>
      <c r="C59" s="21"/>
      <c r="D59" s="21"/>
      <c r="E59" s="21" t="s">
        <v>106</v>
      </c>
      <c r="F59" s="22">
        <v>11.45</v>
      </c>
      <c r="G59" s="21"/>
      <c r="H59" s="112" t="s">
        <v>107</v>
      </c>
      <c r="I59" s="112"/>
      <c r="J59" s="22">
        <v>56.13</v>
      </c>
    </row>
    <row r="60" spans="1:10" ht="0.9" customHeight="1" thickTop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t="18" customHeight="1" x14ac:dyDescent="0.25">
      <c r="A61" s="75" t="s">
        <v>47</v>
      </c>
      <c r="B61" s="78" t="s">
        <v>20</v>
      </c>
      <c r="C61" s="75" t="s">
        <v>21</v>
      </c>
      <c r="D61" s="75" t="s">
        <v>6</v>
      </c>
      <c r="E61" s="92" t="s">
        <v>79</v>
      </c>
      <c r="F61" s="92"/>
      <c r="G61" s="79" t="s">
        <v>22</v>
      </c>
      <c r="H61" s="78" t="s">
        <v>7</v>
      </c>
      <c r="I61" s="78" t="s">
        <v>23</v>
      </c>
      <c r="J61" s="78" t="s">
        <v>8</v>
      </c>
    </row>
    <row r="62" spans="1:10" ht="24" customHeight="1" x14ac:dyDescent="0.25">
      <c r="A62" s="77" t="s">
        <v>80</v>
      </c>
      <c r="B62" s="7" t="s">
        <v>530</v>
      </c>
      <c r="C62" s="77" t="s">
        <v>31</v>
      </c>
      <c r="D62" s="77" t="s">
        <v>531</v>
      </c>
      <c r="E62" s="113" t="s">
        <v>536</v>
      </c>
      <c r="F62" s="113"/>
      <c r="G62" s="6" t="s">
        <v>46</v>
      </c>
      <c r="H62" s="12">
        <v>1</v>
      </c>
      <c r="I62" s="8">
        <v>18.170000000000002</v>
      </c>
      <c r="J62" s="8">
        <v>18.170000000000002</v>
      </c>
    </row>
    <row r="63" spans="1:10" ht="39" customHeight="1" x14ac:dyDescent="0.25">
      <c r="A63" s="13" t="s">
        <v>82</v>
      </c>
      <c r="B63" s="80" t="s">
        <v>537</v>
      </c>
      <c r="C63" s="13" t="s">
        <v>28</v>
      </c>
      <c r="D63" s="13" t="s">
        <v>538</v>
      </c>
      <c r="E63" s="110" t="s">
        <v>539</v>
      </c>
      <c r="F63" s="110"/>
      <c r="G63" s="14" t="s">
        <v>30</v>
      </c>
      <c r="H63" s="15">
        <v>0.3</v>
      </c>
      <c r="I63" s="16">
        <v>25.14</v>
      </c>
      <c r="J63" s="16">
        <v>7.54</v>
      </c>
    </row>
    <row r="64" spans="1:10" ht="24" customHeight="1" x14ac:dyDescent="0.25">
      <c r="A64" s="13" t="s">
        <v>82</v>
      </c>
      <c r="B64" s="80" t="s">
        <v>136</v>
      </c>
      <c r="C64" s="13" t="s">
        <v>28</v>
      </c>
      <c r="D64" s="13" t="s">
        <v>137</v>
      </c>
      <c r="E64" s="110" t="s">
        <v>85</v>
      </c>
      <c r="F64" s="110"/>
      <c r="G64" s="14" t="s">
        <v>86</v>
      </c>
      <c r="H64" s="15">
        <v>0.1</v>
      </c>
      <c r="I64" s="16">
        <v>27.82</v>
      </c>
      <c r="J64" s="16">
        <v>2.78</v>
      </c>
    </row>
    <row r="65" spans="1:10" ht="24" customHeight="1" x14ac:dyDescent="0.25">
      <c r="A65" s="13" t="s">
        <v>82</v>
      </c>
      <c r="B65" s="80" t="s">
        <v>83</v>
      </c>
      <c r="C65" s="13" t="s">
        <v>28</v>
      </c>
      <c r="D65" s="13" t="s">
        <v>84</v>
      </c>
      <c r="E65" s="110" t="s">
        <v>85</v>
      </c>
      <c r="F65" s="110"/>
      <c r="G65" s="14" t="s">
        <v>86</v>
      </c>
      <c r="H65" s="15">
        <v>0.2</v>
      </c>
      <c r="I65" s="16">
        <v>22.46</v>
      </c>
      <c r="J65" s="16">
        <v>4.49</v>
      </c>
    </row>
    <row r="66" spans="1:10" ht="39" customHeight="1" x14ac:dyDescent="0.25">
      <c r="A66" s="76" t="s">
        <v>92</v>
      </c>
      <c r="B66" s="17" t="s">
        <v>540</v>
      </c>
      <c r="C66" s="76" t="s">
        <v>28</v>
      </c>
      <c r="D66" s="76" t="s">
        <v>541</v>
      </c>
      <c r="E66" s="111" t="s">
        <v>95</v>
      </c>
      <c r="F66" s="111"/>
      <c r="G66" s="18" t="s">
        <v>46</v>
      </c>
      <c r="H66" s="19">
        <v>8.3000000000000004E-2</v>
      </c>
      <c r="I66" s="20">
        <v>20.62</v>
      </c>
      <c r="J66" s="20">
        <v>1.71</v>
      </c>
    </row>
    <row r="67" spans="1:10" ht="26.1" customHeight="1" x14ac:dyDescent="0.25">
      <c r="A67" s="76" t="s">
        <v>92</v>
      </c>
      <c r="B67" s="17" t="s">
        <v>542</v>
      </c>
      <c r="C67" s="76" t="s">
        <v>28</v>
      </c>
      <c r="D67" s="76" t="s">
        <v>543</v>
      </c>
      <c r="E67" s="111" t="s">
        <v>95</v>
      </c>
      <c r="F67" s="111"/>
      <c r="G67" s="18" t="s">
        <v>46</v>
      </c>
      <c r="H67" s="19">
        <v>0.2</v>
      </c>
      <c r="I67" s="20">
        <v>3.48</v>
      </c>
      <c r="J67" s="20">
        <v>0.69</v>
      </c>
    </row>
    <row r="68" spans="1:10" ht="26.1" customHeight="1" x14ac:dyDescent="0.25">
      <c r="A68" s="76" t="s">
        <v>92</v>
      </c>
      <c r="B68" s="17" t="s">
        <v>143</v>
      </c>
      <c r="C68" s="76" t="s">
        <v>28</v>
      </c>
      <c r="D68" s="76" t="s">
        <v>144</v>
      </c>
      <c r="E68" s="111" t="s">
        <v>95</v>
      </c>
      <c r="F68" s="111"/>
      <c r="G68" s="18" t="s">
        <v>131</v>
      </c>
      <c r="H68" s="19">
        <v>0.01</v>
      </c>
      <c r="I68" s="20">
        <v>96.25</v>
      </c>
      <c r="J68" s="20">
        <v>0.96</v>
      </c>
    </row>
    <row r="69" spans="1:10" x14ac:dyDescent="0.25">
      <c r="A69" s="21"/>
      <c r="B69" s="21"/>
      <c r="C69" s="21"/>
      <c r="D69" s="21"/>
      <c r="E69" s="21" t="s">
        <v>103</v>
      </c>
      <c r="F69" s="22">
        <v>3.4754495857749039</v>
      </c>
      <c r="G69" s="21" t="s">
        <v>104</v>
      </c>
      <c r="H69" s="22">
        <v>3.41</v>
      </c>
      <c r="I69" s="21" t="s">
        <v>105</v>
      </c>
      <c r="J69" s="22">
        <v>6.88</v>
      </c>
    </row>
    <row r="70" spans="1:10" ht="14.4" thickBot="1" x14ac:dyDescent="0.3">
      <c r="A70" s="21"/>
      <c r="B70" s="21"/>
      <c r="C70" s="21"/>
      <c r="D70" s="21"/>
      <c r="E70" s="21" t="s">
        <v>106</v>
      </c>
      <c r="F70" s="22">
        <v>4.6500000000000004</v>
      </c>
      <c r="G70" s="21"/>
      <c r="H70" s="112" t="s">
        <v>107</v>
      </c>
      <c r="I70" s="112"/>
      <c r="J70" s="22">
        <v>22.82</v>
      </c>
    </row>
    <row r="71" spans="1:10" ht="0.9" customHeight="1" thickTop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18" customHeight="1" x14ac:dyDescent="0.25">
      <c r="A72" s="75" t="s">
        <v>582</v>
      </c>
      <c r="B72" s="78" t="s">
        <v>20</v>
      </c>
      <c r="C72" s="75" t="s">
        <v>21</v>
      </c>
      <c r="D72" s="75" t="s">
        <v>6</v>
      </c>
      <c r="E72" s="92" t="s">
        <v>79</v>
      </c>
      <c r="F72" s="92"/>
      <c r="G72" s="79" t="s">
        <v>22</v>
      </c>
      <c r="H72" s="78" t="s">
        <v>7</v>
      </c>
      <c r="I72" s="78" t="s">
        <v>23</v>
      </c>
      <c r="J72" s="78" t="s">
        <v>8</v>
      </c>
    </row>
    <row r="73" spans="1:10" ht="26.1" customHeight="1" x14ac:dyDescent="0.25">
      <c r="A73" s="77" t="s">
        <v>80</v>
      </c>
      <c r="B73" s="7" t="s">
        <v>50</v>
      </c>
      <c r="C73" s="77" t="s">
        <v>51</v>
      </c>
      <c r="D73" s="77" t="s">
        <v>52</v>
      </c>
      <c r="E73" s="113" t="s">
        <v>25</v>
      </c>
      <c r="F73" s="113"/>
      <c r="G73" s="6" t="s">
        <v>53</v>
      </c>
      <c r="H73" s="12">
        <v>1</v>
      </c>
      <c r="I73" s="8">
        <v>0.68</v>
      </c>
      <c r="J73" s="8">
        <v>0.68</v>
      </c>
    </row>
    <row r="74" spans="1:10" ht="15" customHeight="1" x14ac:dyDescent="0.25">
      <c r="A74" s="92" t="s">
        <v>154</v>
      </c>
      <c r="B74" s="114" t="s">
        <v>20</v>
      </c>
      <c r="C74" s="92" t="s">
        <v>21</v>
      </c>
      <c r="D74" s="92" t="s">
        <v>155</v>
      </c>
      <c r="E74" s="114" t="s">
        <v>156</v>
      </c>
      <c r="F74" s="115" t="s">
        <v>157</v>
      </c>
      <c r="G74" s="114"/>
      <c r="H74" s="115" t="s">
        <v>496</v>
      </c>
      <c r="I74" s="114"/>
      <c r="J74" s="114" t="s">
        <v>158</v>
      </c>
    </row>
    <row r="75" spans="1:10" ht="15" customHeight="1" x14ac:dyDescent="0.25">
      <c r="A75" s="114"/>
      <c r="B75" s="114"/>
      <c r="C75" s="114"/>
      <c r="D75" s="114"/>
      <c r="E75" s="114"/>
      <c r="F75" s="78" t="s">
        <v>159</v>
      </c>
      <c r="G75" s="78" t="s">
        <v>160</v>
      </c>
      <c r="H75" s="78" t="s">
        <v>159</v>
      </c>
      <c r="I75" s="78" t="s">
        <v>160</v>
      </c>
      <c r="J75" s="114"/>
    </row>
    <row r="76" spans="1:10" ht="26.1" customHeight="1" x14ac:dyDescent="0.25">
      <c r="A76" s="76" t="s">
        <v>92</v>
      </c>
      <c r="B76" s="17" t="s">
        <v>497</v>
      </c>
      <c r="C76" s="76" t="s">
        <v>51</v>
      </c>
      <c r="D76" s="76" t="s">
        <v>162</v>
      </c>
      <c r="E76" s="19">
        <v>1</v>
      </c>
      <c r="F76" s="20">
        <v>1</v>
      </c>
      <c r="G76" s="20">
        <v>0</v>
      </c>
      <c r="H76" s="24">
        <v>319.3802</v>
      </c>
      <c r="I76" s="24">
        <v>96.477099999999993</v>
      </c>
      <c r="J76" s="24">
        <v>319.3802</v>
      </c>
    </row>
    <row r="77" spans="1:10" ht="20.100000000000001" customHeight="1" x14ac:dyDescent="0.25">
      <c r="A77" s="84"/>
      <c r="B77" s="84"/>
      <c r="C77" s="84"/>
      <c r="D77" s="84"/>
      <c r="E77" s="84"/>
      <c r="F77" s="84" t="s">
        <v>498</v>
      </c>
      <c r="G77" s="84"/>
      <c r="H77" s="84"/>
      <c r="I77" s="84"/>
      <c r="J77" s="38">
        <v>319.3802</v>
      </c>
    </row>
    <row r="78" spans="1:10" ht="20.100000000000001" customHeight="1" x14ac:dyDescent="0.25">
      <c r="A78" s="84"/>
      <c r="B78" s="84"/>
      <c r="C78" s="84"/>
      <c r="D78" s="84"/>
      <c r="E78" s="84"/>
      <c r="F78" s="84" t="s">
        <v>499</v>
      </c>
      <c r="G78" s="84"/>
      <c r="H78" s="84"/>
      <c r="I78" s="84"/>
      <c r="J78" s="38">
        <v>319.3802</v>
      </c>
    </row>
    <row r="79" spans="1:10" ht="20.100000000000001" customHeight="1" x14ac:dyDescent="0.25">
      <c r="A79" s="84"/>
      <c r="B79" s="84"/>
      <c r="C79" s="84"/>
      <c r="D79" s="84"/>
      <c r="E79" s="84"/>
      <c r="F79" s="84" t="s">
        <v>500</v>
      </c>
      <c r="G79" s="84"/>
      <c r="H79" s="84"/>
      <c r="I79" s="84"/>
      <c r="J79" s="38">
        <v>0</v>
      </c>
    </row>
    <row r="80" spans="1:10" ht="20.100000000000001" customHeight="1" x14ac:dyDescent="0.25">
      <c r="A80" s="84"/>
      <c r="B80" s="84"/>
      <c r="C80" s="84"/>
      <c r="D80" s="84"/>
      <c r="E80" s="84"/>
      <c r="F80" s="84" t="s">
        <v>501</v>
      </c>
      <c r="G80" s="84"/>
      <c r="H80" s="84"/>
      <c r="I80" s="84"/>
      <c r="J80" s="38">
        <v>0</v>
      </c>
    </row>
    <row r="81" spans="1:10" ht="20.100000000000001" customHeight="1" x14ac:dyDescent="0.25">
      <c r="A81" s="84"/>
      <c r="B81" s="84"/>
      <c r="C81" s="84"/>
      <c r="D81" s="84"/>
      <c r="E81" s="84"/>
      <c r="F81" s="84" t="s">
        <v>502</v>
      </c>
      <c r="G81" s="84"/>
      <c r="H81" s="84"/>
      <c r="I81" s="84"/>
      <c r="J81" s="38">
        <v>470.61</v>
      </c>
    </row>
    <row r="82" spans="1:10" ht="20.100000000000001" customHeight="1" x14ac:dyDescent="0.25">
      <c r="A82" s="84"/>
      <c r="B82" s="84"/>
      <c r="C82" s="84"/>
      <c r="D82" s="84"/>
      <c r="E82" s="84"/>
      <c r="F82" s="84" t="s">
        <v>503</v>
      </c>
      <c r="G82" s="84"/>
      <c r="H82" s="84"/>
      <c r="I82" s="84"/>
      <c r="J82" s="38">
        <v>0.67869999999999997</v>
      </c>
    </row>
    <row r="83" spans="1:10" x14ac:dyDescent="0.25">
      <c r="A83" s="21"/>
      <c r="B83" s="21"/>
      <c r="C83" s="21"/>
      <c r="D83" s="21"/>
      <c r="E83" s="21" t="s">
        <v>103</v>
      </c>
      <c r="F83" s="22">
        <v>0</v>
      </c>
      <c r="G83" s="21" t="s">
        <v>104</v>
      </c>
      <c r="H83" s="22">
        <v>0</v>
      </c>
      <c r="I83" s="21" t="s">
        <v>105</v>
      </c>
      <c r="J83" s="22">
        <v>0</v>
      </c>
    </row>
    <row r="84" spans="1:10" ht="14.4" thickBot="1" x14ac:dyDescent="0.3">
      <c r="A84" s="21"/>
      <c r="B84" s="21"/>
      <c r="C84" s="21"/>
      <c r="D84" s="21"/>
      <c r="E84" s="21" t="s">
        <v>106</v>
      </c>
      <c r="F84" s="22">
        <v>0.17</v>
      </c>
      <c r="G84" s="21"/>
      <c r="H84" s="112" t="s">
        <v>107</v>
      </c>
      <c r="I84" s="112"/>
      <c r="J84" s="22">
        <v>0.85</v>
      </c>
    </row>
    <row r="85" spans="1:10" ht="0.9" customHeight="1" thickTop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t="18" customHeight="1" x14ac:dyDescent="0.25">
      <c r="A86" s="75" t="s">
        <v>583</v>
      </c>
      <c r="B86" s="78" t="s">
        <v>20</v>
      </c>
      <c r="C86" s="75" t="s">
        <v>21</v>
      </c>
      <c r="D86" s="75" t="s">
        <v>6</v>
      </c>
      <c r="E86" s="92" t="s">
        <v>79</v>
      </c>
      <c r="F86" s="92"/>
      <c r="G86" s="79" t="s">
        <v>22</v>
      </c>
      <c r="H86" s="78" t="s">
        <v>7</v>
      </c>
      <c r="I86" s="78" t="s">
        <v>23</v>
      </c>
      <c r="J86" s="78" t="s">
        <v>8</v>
      </c>
    </row>
    <row r="87" spans="1:10" ht="26.1" customHeight="1" x14ac:dyDescent="0.25">
      <c r="A87" s="77" t="s">
        <v>80</v>
      </c>
      <c r="B87" s="7" t="s">
        <v>54</v>
      </c>
      <c r="C87" s="77" t="s">
        <v>51</v>
      </c>
      <c r="D87" s="77" t="s">
        <v>55</v>
      </c>
      <c r="E87" s="113" t="s">
        <v>25</v>
      </c>
      <c r="F87" s="113"/>
      <c r="G87" s="6" t="s">
        <v>53</v>
      </c>
      <c r="H87" s="12">
        <v>1</v>
      </c>
      <c r="I87" s="8">
        <v>0.74</v>
      </c>
      <c r="J87" s="8">
        <v>0.74</v>
      </c>
    </row>
    <row r="88" spans="1:10" ht="15" customHeight="1" x14ac:dyDescent="0.25">
      <c r="A88" s="92" t="s">
        <v>154</v>
      </c>
      <c r="B88" s="114" t="s">
        <v>20</v>
      </c>
      <c r="C88" s="92" t="s">
        <v>21</v>
      </c>
      <c r="D88" s="92" t="s">
        <v>155</v>
      </c>
      <c r="E88" s="114" t="s">
        <v>156</v>
      </c>
      <c r="F88" s="115" t="s">
        <v>157</v>
      </c>
      <c r="G88" s="114"/>
      <c r="H88" s="115" t="s">
        <v>496</v>
      </c>
      <c r="I88" s="114"/>
      <c r="J88" s="114" t="s">
        <v>158</v>
      </c>
    </row>
    <row r="89" spans="1:10" ht="15" customHeight="1" x14ac:dyDescent="0.25">
      <c r="A89" s="114"/>
      <c r="B89" s="114"/>
      <c r="C89" s="114"/>
      <c r="D89" s="114"/>
      <c r="E89" s="114"/>
      <c r="F89" s="78" t="s">
        <v>159</v>
      </c>
      <c r="G89" s="78" t="s">
        <v>160</v>
      </c>
      <c r="H89" s="78" t="s">
        <v>159</v>
      </c>
      <c r="I89" s="78" t="s">
        <v>160</v>
      </c>
      <c r="J89" s="114"/>
    </row>
    <row r="90" spans="1:10" ht="26.1" customHeight="1" x14ac:dyDescent="0.25">
      <c r="A90" s="76" t="s">
        <v>92</v>
      </c>
      <c r="B90" s="17" t="s">
        <v>497</v>
      </c>
      <c r="C90" s="76" t="s">
        <v>51</v>
      </c>
      <c r="D90" s="76" t="s">
        <v>162</v>
      </c>
      <c r="E90" s="19">
        <v>1</v>
      </c>
      <c r="F90" s="20">
        <v>1</v>
      </c>
      <c r="G90" s="20">
        <v>0</v>
      </c>
      <c r="H90" s="24">
        <v>319.3802</v>
      </c>
      <c r="I90" s="24">
        <v>96.477099999999993</v>
      </c>
      <c r="J90" s="24">
        <v>319.3802</v>
      </c>
    </row>
    <row r="91" spans="1:10" ht="20.100000000000001" customHeight="1" x14ac:dyDescent="0.25">
      <c r="A91" s="84"/>
      <c r="B91" s="84"/>
      <c r="C91" s="84"/>
      <c r="D91" s="84"/>
      <c r="E91" s="84"/>
      <c r="F91" s="84" t="s">
        <v>498</v>
      </c>
      <c r="G91" s="84"/>
      <c r="H91" s="84"/>
      <c r="I91" s="84"/>
      <c r="J91" s="38">
        <v>319.3802</v>
      </c>
    </row>
    <row r="92" spans="1:10" ht="20.100000000000001" customHeight="1" x14ac:dyDescent="0.25">
      <c r="A92" s="84"/>
      <c r="B92" s="84"/>
      <c r="C92" s="84"/>
      <c r="D92" s="84"/>
      <c r="E92" s="84"/>
      <c r="F92" s="84" t="s">
        <v>499</v>
      </c>
      <c r="G92" s="84"/>
      <c r="H92" s="84"/>
      <c r="I92" s="84"/>
      <c r="J92" s="38">
        <v>319.3802</v>
      </c>
    </row>
    <row r="93" spans="1:10" ht="20.100000000000001" customHeight="1" x14ac:dyDescent="0.25">
      <c r="A93" s="84"/>
      <c r="B93" s="84"/>
      <c r="C93" s="84"/>
      <c r="D93" s="84"/>
      <c r="E93" s="84"/>
      <c r="F93" s="84" t="s">
        <v>500</v>
      </c>
      <c r="G93" s="84"/>
      <c r="H93" s="84"/>
      <c r="I93" s="84"/>
      <c r="J93" s="38">
        <v>2.64E-2</v>
      </c>
    </row>
    <row r="94" spans="1:10" ht="20.100000000000001" customHeight="1" x14ac:dyDescent="0.25">
      <c r="A94" s="84"/>
      <c r="B94" s="84"/>
      <c r="C94" s="84"/>
      <c r="D94" s="84"/>
      <c r="E94" s="84"/>
      <c r="F94" s="84" t="s">
        <v>501</v>
      </c>
      <c r="G94" s="84"/>
      <c r="H94" s="84"/>
      <c r="I94" s="84"/>
      <c r="J94" s="38">
        <v>5.7999999999999996E-3</v>
      </c>
    </row>
    <row r="95" spans="1:10" ht="20.100000000000001" customHeight="1" x14ac:dyDescent="0.25">
      <c r="A95" s="84"/>
      <c r="B95" s="84"/>
      <c r="C95" s="84"/>
      <c r="D95" s="84"/>
      <c r="E95" s="84"/>
      <c r="F95" s="84" t="s">
        <v>502</v>
      </c>
      <c r="G95" s="84"/>
      <c r="H95" s="84"/>
      <c r="I95" s="84"/>
      <c r="J95" s="38">
        <v>435.75</v>
      </c>
    </row>
    <row r="96" spans="1:10" ht="20.100000000000001" customHeight="1" x14ac:dyDescent="0.25">
      <c r="A96" s="84"/>
      <c r="B96" s="84"/>
      <c r="C96" s="84"/>
      <c r="D96" s="84"/>
      <c r="E96" s="84"/>
      <c r="F96" s="84" t="s">
        <v>503</v>
      </c>
      <c r="G96" s="84"/>
      <c r="H96" s="84"/>
      <c r="I96" s="84"/>
      <c r="J96" s="38">
        <v>0.7329</v>
      </c>
    </row>
    <row r="97" spans="1:10" x14ac:dyDescent="0.25">
      <c r="A97" s="21"/>
      <c r="B97" s="21"/>
      <c r="C97" s="21"/>
      <c r="D97" s="21"/>
      <c r="E97" s="21" t="s">
        <v>103</v>
      </c>
      <c r="F97" s="22">
        <v>0</v>
      </c>
      <c r="G97" s="21" t="s">
        <v>104</v>
      </c>
      <c r="H97" s="22">
        <v>0</v>
      </c>
      <c r="I97" s="21" t="s">
        <v>105</v>
      </c>
      <c r="J97" s="22">
        <v>0</v>
      </c>
    </row>
    <row r="98" spans="1:10" ht="14.4" thickBot="1" x14ac:dyDescent="0.3">
      <c r="A98" s="21"/>
      <c r="B98" s="21"/>
      <c r="C98" s="21"/>
      <c r="D98" s="21"/>
      <c r="E98" s="21" t="s">
        <v>106</v>
      </c>
      <c r="F98" s="22">
        <v>0.18</v>
      </c>
      <c r="G98" s="21"/>
      <c r="H98" s="112" t="s">
        <v>107</v>
      </c>
      <c r="I98" s="112"/>
      <c r="J98" s="22">
        <v>0.92</v>
      </c>
    </row>
    <row r="99" spans="1:10" ht="0.9" customHeight="1" thickTop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18" customHeight="1" x14ac:dyDescent="0.25">
      <c r="A100" s="75" t="s">
        <v>585</v>
      </c>
      <c r="B100" s="78" t="s">
        <v>20</v>
      </c>
      <c r="C100" s="75" t="s">
        <v>21</v>
      </c>
      <c r="D100" s="75" t="s">
        <v>6</v>
      </c>
      <c r="E100" s="92" t="s">
        <v>79</v>
      </c>
      <c r="F100" s="92"/>
      <c r="G100" s="79" t="s">
        <v>22</v>
      </c>
      <c r="H100" s="78" t="s">
        <v>7</v>
      </c>
      <c r="I100" s="78" t="s">
        <v>23</v>
      </c>
      <c r="J100" s="78" t="s">
        <v>8</v>
      </c>
    </row>
    <row r="101" spans="1:10" ht="26.1" customHeight="1" x14ac:dyDescent="0.25">
      <c r="A101" s="77" t="s">
        <v>80</v>
      </c>
      <c r="B101" s="7" t="s">
        <v>532</v>
      </c>
      <c r="C101" s="77" t="s">
        <v>31</v>
      </c>
      <c r="D101" s="77" t="s">
        <v>48</v>
      </c>
      <c r="E101" s="113" t="s">
        <v>145</v>
      </c>
      <c r="F101" s="113"/>
      <c r="G101" s="6" t="s">
        <v>533</v>
      </c>
      <c r="H101" s="12">
        <v>1</v>
      </c>
      <c r="I101" s="8">
        <v>383.06</v>
      </c>
      <c r="J101" s="8">
        <v>383.06</v>
      </c>
    </row>
    <row r="102" spans="1:10" ht="24" customHeight="1" x14ac:dyDescent="0.25">
      <c r="A102" s="13" t="s">
        <v>82</v>
      </c>
      <c r="B102" s="80" t="s">
        <v>83</v>
      </c>
      <c r="C102" s="13" t="s">
        <v>28</v>
      </c>
      <c r="D102" s="13" t="s">
        <v>84</v>
      </c>
      <c r="E102" s="110" t="s">
        <v>85</v>
      </c>
      <c r="F102" s="110"/>
      <c r="G102" s="14" t="s">
        <v>86</v>
      </c>
      <c r="H102" s="15">
        <v>0.2</v>
      </c>
      <c r="I102" s="16">
        <v>22.46</v>
      </c>
      <c r="J102" s="16">
        <v>4.49</v>
      </c>
    </row>
    <row r="103" spans="1:10" ht="39" customHeight="1" x14ac:dyDescent="0.25">
      <c r="A103" s="13" t="s">
        <v>82</v>
      </c>
      <c r="B103" s="80" t="s">
        <v>544</v>
      </c>
      <c r="C103" s="13" t="s">
        <v>28</v>
      </c>
      <c r="D103" s="13" t="s">
        <v>545</v>
      </c>
      <c r="E103" s="110" t="s">
        <v>146</v>
      </c>
      <c r="F103" s="110"/>
      <c r="G103" s="14" t="s">
        <v>131</v>
      </c>
      <c r="H103" s="15">
        <v>8.8000000000000005E-3</v>
      </c>
      <c r="I103" s="16">
        <v>641.36</v>
      </c>
      <c r="J103" s="16">
        <v>5.64</v>
      </c>
    </row>
    <row r="104" spans="1:10" ht="24" customHeight="1" x14ac:dyDescent="0.25">
      <c r="A104" s="76" t="s">
        <v>92</v>
      </c>
      <c r="B104" s="17" t="s">
        <v>546</v>
      </c>
      <c r="C104" s="76" t="s">
        <v>147</v>
      </c>
      <c r="D104" s="76" t="s">
        <v>547</v>
      </c>
      <c r="E104" s="111" t="s">
        <v>95</v>
      </c>
      <c r="F104" s="111"/>
      <c r="G104" s="18" t="s">
        <v>148</v>
      </c>
      <c r="H104" s="19">
        <v>8</v>
      </c>
      <c r="I104" s="20">
        <v>0.6</v>
      </c>
      <c r="J104" s="20">
        <v>4.8</v>
      </c>
    </row>
    <row r="105" spans="1:10" ht="26.1" customHeight="1" x14ac:dyDescent="0.25">
      <c r="A105" s="76" t="s">
        <v>92</v>
      </c>
      <c r="B105" s="17" t="s">
        <v>548</v>
      </c>
      <c r="C105" s="76" t="s">
        <v>28</v>
      </c>
      <c r="D105" s="76" t="s">
        <v>549</v>
      </c>
      <c r="E105" s="111" t="s">
        <v>95</v>
      </c>
      <c r="F105" s="111"/>
      <c r="G105" s="18" t="s">
        <v>148</v>
      </c>
      <c r="H105" s="19">
        <v>2</v>
      </c>
      <c r="I105" s="20">
        <v>12.86</v>
      </c>
      <c r="J105" s="20">
        <v>25.72</v>
      </c>
    </row>
    <row r="106" spans="1:10" ht="26.1" customHeight="1" x14ac:dyDescent="0.25">
      <c r="A106" s="76" t="s">
        <v>92</v>
      </c>
      <c r="B106" s="17" t="s">
        <v>149</v>
      </c>
      <c r="C106" s="76" t="s">
        <v>28</v>
      </c>
      <c r="D106" s="76" t="s">
        <v>150</v>
      </c>
      <c r="E106" s="111" t="s">
        <v>95</v>
      </c>
      <c r="F106" s="111"/>
      <c r="G106" s="18" t="s">
        <v>46</v>
      </c>
      <c r="H106" s="19">
        <v>2.7</v>
      </c>
      <c r="I106" s="20">
        <v>74.02</v>
      </c>
      <c r="J106" s="20">
        <v>199.85</v>
      </c>
    </row>
    <row r="107" spans="1:10" ht="26.1" customHeight="1" x14ac:dyDescent="0.25">
      <c r="A107" s="76" t="s">
        <v>92</v>
      </c>
      <c r="B107" s="17" t="s">
        <v>151</v>
      </c>
      <c r="C107" s="76" t="s">
        <v>28</v>
      </c>
      <c r="D107" s="76" t="s">
        <v>152</v>
      </c>
      <c r="E107" s="111" t="s">
        <v>95</v>
      </c>
      <c r="F107" s="111"/>
      <c r="G107" s="18" t="s">
        <v>148</v>
      </c>
      <c r="H107" s="19">
        <v>1</v>
      </c>
      <c r="I107" s="20">
        <v>142.56</v>
      </c>
      <c r="J107" s="20">
        <v>142.56</v>
      </c>
    </row>
    <row r="108" spans="1:10" x14ac:dyDescent="0.25">
      <c r="A108" s="21"/>
      <c r="B108" s="21"/>
      <c r="C108" s="21"/>
      <c r="D108" s="21"/>
      <c r="E108" s="21" t="s">
        <v>103</v>
      </c>
      <c r="F108" s="22">
        <v>1.7781369973732066</v>
      </c>
      <c r="G108" s="21" t="s">
        <v>104</v>
      </c>
      <c r="H108" s="22">
        <v>1.75</v>
      </c>
      <c r="I108" s="21" t="s">
        <v>105</v>
      </c>
      <c r="J108" s="22">
        <v>3.52</v>
      </c>
    </row>
    <row r="109" spans="1:10" ht="14.4" thickBot="1" x14ac:dyDescent="0.3">
      <c r="A109" s="21"/>
      <c r="B109" s="21"/>
      <c r="C109" s="21"/>
      <c r="D109" s="21"/>
      <c r="E109" s="21" t="s">
        <v>106</v>
      </c>
      <c r="F109" s="22">
        <v>98.17</v>
      </c>
      <c r="G109" s="21"/>
      <c r="H109" s="112" t="s">
        <v>107</v>
      </c>
      <c r="I109" s="112"/>
      <c r="J109" s="22">
        <v>481.23</v>
      </c>
    </row>
    <row r="110" spans="1:10" ht="0.9" customHeight="1" thickTop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ht="50.1" customHeight="1" x14ac:dyDescent="0.25">
      <c r="A111" s="89" t="s">
        <v>163</v>
      </c>
      <c r="B111" s="88"/>
      <c r="C111" s="88"/>
      <c r="D111" s="88"/>
      <c r="E111" s="88"/>
      <c r="F111" s="88"/>
      <c r="G111" s="88"/>
      <c r="H111" s="88"/>
      <c r="I111" s="88"/>
      <c r="J111" s="88"/>
    </row>
    <row r="112" spans="1:10" ht="18" customHeight="1" x14ac:dyDescent="0.25">
      <c r="A112" s="75"/>
      <c r="B112" s="78" t="s">
        <v>20</v>
      </c>
      <c r="C112" s="75" t="s">
        <v>21</v>
      </c>
      <c r="D112" s="75" t="s">
        <v>6</v>
      </c>
      <c r="E112" s="92" t="s">
        <v>79</v>
      </c>
      <c r="F112" s="92"/>
      <c r="G112" s="79" t="s">
        <v>22</v>
      </c>
      <c r="H112" s="78" t="s">
        <v>7</v>
      </c>
      <c r="I112" s="78" t="s">
        <v>23</v>
      </c>
      <c r="J112" s="78" t="s">
        <v>8</v>
      </c>
    </row>
    <row r="113" spans="1:10" ht="26.1" customHeight="1" x14ac:dyDescent="0.25">
      <c r="A113" s="77" t="s">
        <v>80</v>
      </c>
      <c r="B113" s="7" t="s">
        <v>139</v>
      </c>
      <c r="C113" s="77" t="s">
        <v>28</v>
      </c>
      <c r="D113" s="77" t="s">
        <v>140</v>
      </c>
      <c r="E113" s="113" t="s">
        <v>130</v>
      </c>
      <c r="F113" s="113"/>
      <c r="G113" s="6" t="s">
        <v>131</v>
      </c>
      <c r="H113" s="12">
        <v>1</v>
      </c>
      <c r="I113" s="8">
        <v>841.2</v>
      </c>
      <c r="J113" s="8">
        <v>841.2</v>
      </c>
    </row>
    <row r="114" spans="1:10" ht="24" customHeight="1" x14ac:dyDescent="0.25">
      <c r="A114" s="13" t="s">
        <v>82</v>
      </c>
      <c r="B114" s="80" t="s">
        <v>83</v>
      </c>
      <c r="C114" s="13" t="s">
        <v>28</v>
      </c>
      <c r="D114" s="13" t="s">
        <v>84</v>
      </c>
      <c r="E114" s="110" t="s">
        <v>85</v>
      </c>
      <c r="F114" s="110"/>
      <c r="G114" s="14" t="s">
        <v>86</v>
      </c>
      <c r="H114" s="15">
        <v>8.57</v>
      </c>
      <c r="I114" s="16">
        <v>22.46</v>
      </c>
      <c r="J114" s="16">
        <v>192.48</v>
      </c>
    </row>
    <row r="115" spans="1:10" ht="26.1" customHeight="1" x14ac:dyDescent="0.25">
      <c r="A115" s="76" t="s">
        <v>92</v>
      </c>
      <c r="B115" s="17" t="s">
        <v>143</v>
      </c>
      <c r="C115" s="76" t="s">
        <v>28</v>
      </c>
      <c r="D115" s="76" t="s">
        <v>144</v>
      </c>
      <c r="E115" s="111" t="s">
        <v>95</v>
      </c>
      <c r="F115" s="111"/>
      <c r="G115" s="18" t="s">
        <v>131</v>
      </c>
      <c r="H115" s="19">
        <v>1.07</v>
      </c>
      <c r="I115" s="20">
        <v>96.25</v>
      </c>
      <c r="J115" s="20">
        <v>102.98</v>
      </c>
    </row>
    <row r="116" spans="1:10" ht="24" customHeight="1" x14ac:dyDescent="0.25">
      <c r="A116" s="76" t="s">
        <v>92</v>
      </c>
      <c r="B116" s="17" t="s">
        <v>164</v>
      </c>
      <c r="C116" s="76" t="s">
        <v>28</v>
      </c>
      <c r="D116" s="76" t="s">
        <v>165</v>
      </c>
      <c r="E116" s="111" t="s">
        <v>95</v>
      </c>
      <c r="F116" s="111"/>
      <c r="G116" s="18" t="s">
        <v>96</v>
      </c>
      <c r="H116" s="19">
        <v>482.96</v>
      </c>
      <c r="I116" s="20">
        <v>1.1299999999999999</v>
      </c>
      <c r="J116" s="20">
        <v>545.74</v>
      </c>
    </row>
    <row r="117" spans="1:10" x14ac:dyDescent="0.25">
      <c r="A117" s="21"/>
      <c r="B117" s="21"/>
      <c r="C117" s="21"/>
      <c r="D117" s="21"/>
      <c r="E117" s="21" t="s">
        <v>103</v>
      </c>
      <c r="F117" s="22">
        <v>65.235401091129518</v>
      </c>
      <c r="G117" s="21" t="s">
        <v>104</v>
      </c>
      <c r="H117" s="22">
        <v>63.91</v>
      </c>
      <c r="I117" s="21" t="s">
        <v>105</v>
      </c>
      <c r="J117" s="22">
        <v>129.13999999999999</v>
      </c>
    </row>
    <row r="118" spans="1:10" ht="14.4" thickBot="1" x14ac:dyDescent="0.3">
      <c r="A118" s="21"/>
      <c r="B118" s="21"/>
      <c r="C118" s="21"/>
      <c r="D118" s="21"/>
      <c r="E118" s="21" t="s">
        <v>106</v>
      </c>
      <c r="F118" s="22">
        <v>215.59</v>
      </c>
      <c r="G118" s="21"/>
      <c r="H118" s="112" t="s">
        <v>107</v>
      </c>
      <c r="I118" s="112"/>
      <c r="J118" s="22">
        <v>1056.79</v>
      </c>
    </row>
    <row r="119" spans="1:10" ht="0.9" customHeight="1" thickTop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ht="18" customHeight="1" x14ac:dyDescent="0.25">
      <c r="A120" s="75"/>
      <c r="B120" s="78" t="s">
        <v>20</v>
      </c>
      <c r="C120" s="75" t="s">
        <v>21</v>
      </c>
      <c r="D120" s="75" t="s">
        <v>6</v>
      </c>
      <c r="E120" s="92" t="s">
        <v>79</v>
      </c>
      <c r="F120" s="92"/>
      <c r="G120" s="79" t="s">
        <v>22</v>
      </c>
      <c r="H120" s="78" t="s">
        <v>7</v>
      </c>
      <c r="I120" s="78" t="s">
        <v>23</v>
      </c>
      <c r="J120" s="78" t="s">
        <v>8</v>
      </c>
    </row>
    <row r="121" spans="1:10" ht="39" customHeight="1" x14ac:dyDescent="0.25">
      <c r="A121" s="77" t="s">
        <v>80</v>
      </c>
      <c r="B121" s="7" t="s">
        <v>128</v>
      </c>
      <c r="C121" s="77" t="s">
        <v>28</v>
      </c>
      <c r="D121" s="77" t="s">
        <v>129</v>
      </c>
      <c r="E121" s="113" t="s">
        <v>130</v>
      </c>
      <c r="F121" s="113"/>
      <c r="G121" s="6" t="s">
        <v>131</v>
      </c>
      <c r="H121" s="12">
        <v>1</v>
      </c>
      <c r="I121" s="8">
        <v>745.8</v>
      </c>
      <c r="J121" s="8">
        <v>745.8</v>
      </c>
    </row>
    <row r="122" spans="1:10" ht="26.1" customHeight="1" x14ac:dyDescent="0.25">
      <c r="A122" s="13" t="s">
        <v>82</v>
      </c>
      <c r="B122" s="80" t="s">
        <v>170</v>
      </c>
      <c r="C122" s="13" t="s">
        <v>28</v>
      </c>
      <c r="D122" s="13" t="s">
        <v>171</v>
      </c>
      <c r="E122" s="110" t="s">
        <v>85</v>
      </c>
      <c r="F122" s="110"/>
      <c r="G122" s="14" t="s">
        <v>86</v>
      </c>
      <c r="H122" s="15">
        <v>3.42</v>
      </c>
      <c r="I122" s="16">
        <v>27.17</v>
      </c>
      <c r="J122" s="16">
        <v>92.92</v>
      </c>
    </row>
    <row r="123" spans="1:10" ht="51.9" customHeight="1" x14ac:dyDescent="0.25">
      <c r="A123" s="13" t="s">
        <v>82</v>
      </c>
      <c r="B123" s="80" t="s">
        <v>168</v>
      </c>
      <c r="C123" s="13" t="s">
        <v>28</v>
      </c>
      <c r="D123" s="13" t="s">
        <v>169</v>
      </c>
      <c r="E123" s="110" t="s">
        <v>115</v>
      </c>
      <c r="F123" s="110"/>
      <c r="G123" s="14" t="s">
        <v>121</v>
      </c>
      <c r="H123" s="15">
        <v>0.8</v>
      </c>
      <c r="I123" s="16">
        <v>2.39</v>
      </c>
      <c r="J123" s="16">
        <v>1.91</v>
      </c>
    </row>
    <row r="124" spans="1:10" ht="51.9" customHeight="1" x14ac:dyDescent="0.25">
      <c r="A124" s="13" t="s">
        <v>82</v>
      </c>
      <c r="B124" s="80" t="s">
        <v>166</v>
      </c>
      <c r="C124" s="13" t="s">
        <v>28</v>
      </c>
      <c r="D124" s="13" t="s">
        <v>167</v>
      </c>
      <c r="E124" s="110" t="s">
        <v>115</v>
      </c>
      <c r="F124" s="110"/>
      <c r="G124" s="14" t="s">
        <v>116</v>
      </c>
      <c r="H124" s="15">
        <v>2.62</v>
      </c>
      <c r="I124" s="16">
        <v>0.54</v>
      </c>
      <c r="J124" s="16">
        <v>1.41</v>
      </c>
    </row>
    <row r="125" spans="1:10" ht="26.1" customHeight="1" x14ac:dyDescent="0.25">
      <c r="A125" s="76" t="s">
        <v>92</v>
      </c>
      <c r="B125" s="17" t="s">
        <v>143</v>
      </c>
      <c r="C125" s="76" t="s">
        <v>28</v>
      </c>
      <c r="D125" s="76" t="s">
        <v>144</v>
      </c>
      <c r="E125" s="111" t="s">
        <v>95</v>
      </c>
      <c r="F125" s="111"/>
      <c r="G125" s="18" t="s">
        <v>131</v>
      </c>
      <c r="H125" s="19">
        <v>1.07</v>
      </c>
      <c r="I125" s="20">
        <v>96.25</v>
      </c>
      <c r="J125" s="20">
        <v>102.98</v>
      </c>
    </row>
    <row r="126" spans="1:10" ht="24" customHeight="1" x14ac:dyDescent="0.25">
      <c r="A126" s="76" t="s">
        <v>92</v>
      </c>
      <c r="B126" s="17" t="s">
        <v>164</v>
      </c>
      <c r="C126" s="76" t="s">
        <v>28</v>
      </c>
      <c r="D126" s="76" t="s">
        <v>165</v>
      </c>
      <c r="E126" s="111" t="s">
        <v>95</v>
      </c>
      <c r="F126" s="111"/>
      <c r="G126" s="18" t="s">
        <v>96</v>
      </c>
      <c r="H126" s="19">
        <v>483.7</v>
      </c>
      <c r="I126" s="20">
        <v>1.1299999999999999</v>
      </c>
      <c r="J126" s="20">
        <v>546.58000000000004</v>
      </c>
    </row>
    <row r="127" spans="1:10" x14ac:dyDescent="0.25">
      <c r="A127" s="21"/>
      <c r="B127" s="21"/>
      <c r="C127" s="21"/>
      <c r="D127" s="21"/>
      <c r="E127" s="21" t="s">
        <v>103</v>
      </c>
      <c r="F127" s="22">
        <v>37.123661345726411</v>
      </c>
      <c r="G127" s="21" t="s">
        <v>104</v>
      </c>
      <c r="H127" s="22">
        <v>36.369999999999997</v>
      </c>
      <c r="I127" s="21" t="s">
        <v>105</v>
      </c>
      <c r="J127" s="22">
        <v>73.489999999999995</v>
      </c>
    </row>
    <row r="128" spans="1:10" ht="14.4" thickBot="1" x14ac:dyDescent="0.3">
      <c r="A128" s="21"/>
      <c r="B128" s="21"/>
      <c r="C128" s="21"/>
      <c r="D128" s="21"/>
      <c r="E128" s="21" t="s">
        <v>106</v>
      </c>
      <c r="F128" s="22">
        <v>191.14</v>
      </c>
      <c r="G128" s="21"/>
      <c r="H128" s="112" t="s">
        <v>107</v>
      </c>
      <c r="I128" s="112"/>
      <c r="J128" s="22">
        <v>936.94</v>
      </c>
    </row>
    <row r="129" spans="1:10" ht="0.9" customHeight="1" thickTop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ht="18" customHeight="1" x14ac:dyDescent="0.25">
      <c r="A130" s="75"/>
      <c r="B130" s="78" t="s">
        <v>20</v>
      </c>
      <c r="C130" s="75" t="s">
        <v>21</v>
      </c>
      <c r="D130" s="75" t="s">
        <v>6</v>
      </c>
      <c r="E130" s="92" t="s">
        <v>79</v>
      </c>
      <c r="F130" s="92"/>
      <c r="G130" s="79" t="s">
        <v>22</v>
      </c>
      <c r="H130" s="78" t="s">
        <v>7</v>
      </c>
      <c r="I130" s="78" t="s">
        <v>23</v>
      </c>
      <c r="J130" s="78" t="s">
        <v>8</v>
      </c>
    </row>
    <row r="131" spans="1:10" ht="51.9" customHeight="1" x14ac:dyDescent="0.25">
      <c r="A131" s="77" t="s">
        <v>80</v>
      </c>
      <c r="B131" s="7" t="s">
        <v>166</v>
      </c>
      <c r="C131" s="77" t="s">
        <v>28</v>
      </c>
      <c r="D131" s="77" t="s">
        <v>167</v>
      </c>
      <c r="E131" s="113" t="s">
        <v>115</v>
      </c>
      <c r="F131" s="113"/>
      <c r="G131" s="6" t="s">
        <v>116</v>
      </c>
      <c r="H131" s="12">
        <v>1</v>
      </c>
      <c r="I131" s="8">
        <v>0.54</v>
      </c>
      <c r="J131" s="8">
        <v>0.54</v>
      </c>
    </row>
    <row r="132" spans="1:10" ht="51.9" customHeight="1" x14ac:dyDescent="0.25">
      <c r="A132" s="13" t="s">
        <v>82</v>
      </c>
      <c r="B132" s="80" t="s">
        <v>175</v>
      </c>
      <c r="C132" s="13" t="s">
        <v>28</v>
      </c>
      <c r="D132" s="13" t="s">
        <v>176</v>
      </c>
      <c r="E132" s="110" t="s">
        <v>174</v>
      </c>
      <c r="F132" s="110"/>
      <c r="G132" s="14" t="s">
        <v>86</v>
      </c>
      <c r="H132" s="15">
        <v>1</v>
      </c>
      <c r="I132" s="16">
        <v>0.44</v>
      </c>
      <c r="J132" s="16">
        <v>0.44</v>
      </c>
    </row>
    <row r="133" spans="1:10" ht="39" customHeight="1" x14ac:dyDescent="0.25">
      <c r="A133" s="13" t="s">
        <v>82</v>
      </c>
      <c r="B133" s="80" t="s">
        <v>172</v>
      </c>
      <c r="C133" s="13" t="s">
        <v>28</v>
      </c>
      <c r="D133" s="13" t="s">
        <v>173</v>
      </c>
      <c r="E133" s="110" t="s">
        <v>174</v>
      </c>
      <c r="F133" s="110"/>
      <c r="G133" s="14" t="s">
        <v>86</v>
      </c>
      <c r="H133" s="15">
        <v>1</v>
      </c>
      <c r="I133" s="16">
        <v>0.1</v>
      </c>
      <c r="J133" s="16">
        <v>0.1</v>
      </c>
    </row>
    <row r="134" spans="1:10" x14ac:dyDescent="0.25">
      <c r="A134" s="21"/>
      <c r="B134" s="21"/>
      <c r="C134" s="21"/>
      <c r="D134" s="21"/>
      <c r="E134" s="21" t="s">
        <v>103</v>
      </c>
      <c r="F134" s="22">
        <v>0</v>
      </c>
      <c r="G134" s="21" t="s">
        <v>104</v>
      </c>
      <c r="H134" s="22">
        <v>0</v>
      </c>
      <c r="I134" s="21" t="s">
        <v>105</v>
      </c>
      <c r="J134" s="22">
        <v>0</v>
      </c>
    </row>
    <row r="135" spans="1:10" ht="14.4" thickBot="1" x14ac:dyDescent="0.3">
      <c r="A135" s="21"/>
      <c r="B135" s="21"/>
      <c r="C135" s="21"/>
      <c r="D135" s="21"/>
      <c r="E135" s="21" t="s">
        <v>106</v>
      </c>
      <c r="F135" s="22">
        <v>0.13</v>
      </c>
      <c r="G135" s="21"/>
      <c r="H135" s="112" t="s">
        <v>107</v>
      </c>
      <c r="I135" s="112"/>
      <c r="J135" s="22">
        <v>0.67</v>
      </c>
    </row>
    <row r="136" spans="1:10" ht="0.9" customHeight="1" thickTop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1:10" ht="18" customHeight="1" x14ac:dyDescent="0.25">
      <c r="A137" s="75"/>
      <c r="B137" s="78" t="s">
        <v>20</v>
      </c>
      <c r="C137" s="75" t="s">
        <v>21</v>
      </c>
      <c r="D137" s="75" t="s">
        <v>6</v>
      </c>
      <c r="E137" s="92" t="s">
        <v>79</v>
      </c>
      <c r="F137" s="92"/>
      <c r="G137" s="79" t="s">
        <v>22</v>
      </c>
      <c r="H137" s="78" t="s">
        <v>7</v>
      </c>
      <c r="I137" s="78" t="s">
        <v>23</v>
      </c>
      <c r="J137" s="78" t="s">
        <v>8</v>
      </c>
    </row>
    <row r="138" spans="1:10" ht="51.9" customHeight="1" x14ac:dyDescent="0.25">
      <c r="A138" s="77" t="s">
        <v>80</v>
      </c>
      <c r="B138" s="7" t="s">
        <v>168</v>
      </c>
      <c r="C138" s="77" t="s">
        <v>28</v>
      </c>
      <c r="D138" s="77" t="s">
        <v>169</v>
      </c>
      <c r="E138" s="113" t="s">
        <v>115</v>
      </c>
      <c r="F138" s="113"/>
      <c r="G138" s="6" t="s">
        <v>121</v>
      </c>
      <c r="H138" s="12">
        <v>1</v>
      </c>
      <c r="I138" s="8">
        <v>2.39</v>
      </c>
      <c r="J138" s="8">
        <v>2.39</v>
      </c>
    </row>
    <row r="139" spans="1:10" ht="51.9" customHeight="1" x14ac:dyDescent="0.25">
      <c r="A139" s="13" t="s">
        <v>82</v>
      </c>
      <c r="B139" s="80" t="s">
        <v>175</v>
      </c>
      <c r="C139" s="13" t="s">
        <v>28</v>
      </c>
      <c r="D139" s="13" t="s">
        <v>176</v>
      </c>
      <c r="E139" s="110" t="s">
        <v>174</v>
      </c>
      <c r="F139" s="110"/>
      <c r="G139" s="14" t="s">
        <v>86</v>
      </c>
      <c r="H139" s="15">
        <v>1</v>
      </c>
      <c r="I139" s="16">
        <v>0.44</v>
      </c>
      <c r="J139" s="16">
        <v>0.44</v>
      </c>
    </row>
    <row r="140" spans="1:10" ht="39" customHeight="1" x14ac:dyDescent="0.25">
      <c r="A140" s="13" t="s">
        <v>82</v>
      </c>
      <c r="B140" s="80" t="s">
        <v>172</v>
      </c>
      <c r="C140" s="13" t="s">
        <v>28</v>
      </c>
      <c r="D140" s="13" t="s">
        <v>173</v>
      </c>
      <c r="E140" s="110" t="s">
        <v>174</v>
      </c>
      <c r="F140" s="110"/>
      <c r="G140" s="14" t="s">
        <v>86</v>
      </c>
      <c r="H140" s="15">
        <v>1</v>
      </c>
      <c r="I140" s="16">
        <v>0.1</v>
      </c>
      <c r="J140" s="16">
        <v>0.1</v>
      </c>
    </row>
    <row r="141" spans="1:10" ht="51.9" customHeight="1" x14ac:dyDescent="0.25">
      <c r="A141" s="13" t="s">
        <v>82</v>
      </c>
      <c r="B141" s="80" t="s">
        <v>179</v>
      </c>
      <c r="C141" s="13" t="s">
        <v>28</v>
      </c>
      <c r="D141" s="13" t="s">
        <v>180</v>
      </c>
      <c r="E141" s="110" t="s">
        <v>174</v>
      </c>
      <c r="F141" s="110"/>
      <c r="G141" s="14" t="s">
        <v>86</v>
      </c>
      <c r="H141" s="15">
        <v>1</v>
      </c>
      <c r="I141" s="16">
        <v>0.48</v>
      </c>
      <c r="J141" s="16">
        <v>0.48</v>
      </c>
    </row>
    <row r="142" spans="1:10" ht="51.9" customHeight="1" x14ac:dyDescent="0.25">
      <c r="A142" s="13" t="s">
        <v>82</v>
      </c>
      <c r="B142" s="80" t="s">
        <v>177</v>
      </c>
      <c r="C142" s="13" t="s">
        <v>28</v>
      </c>
      <c r="D142" s="13" t="s">
        <v>178</v>
      </c>
      <c r="E142" s="110" t="s">
        <v>174</v>
      </c>
      <c r="F142" s="110"/>
      <c r="G142" s="14" t="s">
        <v>86</v>
      </c>
      <c r="H142" s="15">
        <v>1</v>
      </c>
      <c r="I142" s="16">
        <v>1.37</v>
      </c>
      <c r="J142" s="16">
        <v>1.37</v>
      </c>
    </row>
    <row r="143" spans="1:10" x14ac:dyDescent="0.25">
      <c r="A143" s="21"/>
      <c r="B143" s="21"/>
      <c r="C143" s="21"/>
      <c r="D143" s="21"/>
      <c r="E143" s="21" t="s">
        <v>103</v>
      </c>
      <c r="F143" s="22">
        <v>0</v>
      </c>
      <c r="G143" s="21" t="s">
        <v>104</v>
      </c>
      <c r="H143" s="22">
        <v>0</v>
      </c>
      <c r="I143" s="21" t="s">
        <v>105</v>
      </c>
      <c r="J143" s="22">
        <v>0</v>
      </c>
    </row>
    <row r="144" spans="1:10" ht="14.4" thickBot="1" x14ac:dyDescent="0.3">
      <c r="A144" s="21"/>
      <c r="B144" s="21"/>
      <c r="C144" s="21"/>
      <c r="D144" s="21"/>
      <c r="E144" s="21" t="s">
        <v>106</v>
      </c>
      <c r="F144" s="22">
        <v>0.61</v>
      </c>
      <c r="G144" s="21"/>
      <c r="H144" s="112" t="s">
        <v>107</v>
      </c>
      <c r="I144" s="112"/>
      <c r="J144" s="22">
        <v>3</v>
      </c>
    </row>
    <row r="145" spans="1:10" ht="0.9" customHeight="1" thickTop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1:10" ht="18" customHeight="1" x14ac:dyDescent="0.25">
      <c r="A146" s="75"/>
      <c r="B146" s="78" t="s">
        <v>20</v>
      </c>
      <c r="C146" s="75" t="s">
        <v>21</v>
      </c>
      <c r="D146" s="75" t="s">
        <v>6</v>
      </c>
      <c r="E146" s="92" t="s">
        <v>79</v>
      </c>
      <c r="F146" s="92"/>
      <c r="G146" s="79" t="s">
        <v>22</v>
      </c>
      <c r="H146" s="78" t="s">
        <v>7</v>
      </c>
      <c r="I146" s="78" t="s">
        <v>23</v>
      </c>
      <c r="J146" s="78" t="s">
        <v>8</v>
      </c>
    </row>
    <row r="147" spans="1:10" ht="51.9" customHeight="1" x14ac:dyDescent="0.25">
      <c r="A147" s="77" t="s">
        <v>80</v>
      </c>
      <c r="B147" s="7" t="s">
        <v>175</v>
      </c>
      <c r="C147" s="77" t="s">
        <v>28</v>
      </c>
      <c r="D147" s="77" t="s">
        <v>176</v>
      </c>
      <c r="E147" s="113" t="s">
        <v>174</v>
      </c>
      <c r="F147" s="113"/>
      <c r="G147" s="6" t="s">
        <v>86</v>
      </c>
      <c r="H147" s="12">
        <v>1</v>
      </c>
      <c r="I147" s="8">
        <v>0.44</v>
      </c>
      <c r="J147" s="8">
        <v>0.44</v>
      </c>
    </row>
    <row r="148" spans="1:10" ht="39" customHeight="1" x14ac:dyDescent="0.25">
      <c r="A148" s="76" t="s">
        <v>92</v>
      </c>
      <c r="B148" s="17" t="s">
        <v>181</v>
      </c>
      <c r="C148" s="76" t="s">
        <v>28</v>
      </c>
      <c r="D148" s="76" t="s">
        <v>182</v>
      </c>
      <c r="E148" s="111" t="s">
        <v>183</v>
      </c>
      <c r="F148" s="111"/>
      <c r="G148" s="18" t="s">
        <v>148</v>
      </c>
      <c r="H148" s="19">
        <v>6.3999999999999997E-5</v>
      </c>
      <c r="I148" s="20">
        <v>6890.17</v>
      </c>
      <c r="J148" s="20">
        <v>0.44</v>
      </c>
    </row>
    <row r="149" spans="1:10" x14ac:dyDescent="0.25">
      <c r="A149" s="21"/>
      <c r="B149" s="21"/>
      <c r="C149" s="21"/>
      <c r="D149" s="21"/>
      <c r="E149" s="21" t="s">
        <v>103</v>
      </c>
      <c r="F149" s="22">
        <v>0</v>
      </c>
      <c r="G149" s="21" t="s">
        <v>104</v>
      </c>
      <c r="H149" s="22">
        <v>0</v>
      </c>
      <c r="I149" s="21" t="s">
        <v>105</v>
      </c>
      <c r="J149" s="22">
        <v>0</v>
      </c>
    </row>
    <row r="150" spans="1:10" ht="14.4" thickBot="1" x14ac:dyDescent="0.3">
      <c r="A150" s="21"/>
      <c r="B150" s="21"/>
      <c r="C150" s="21"/>
      <c r="D150" s="21"/>
      <c r="E150" s="21" t="s">
        <v>106</v>
      </c>
      <c r="F150" s="22">
        <v>0.11</v>
      </c>
      <c r="G150" s="21"/>
      <c r="H150" s="112" t="s">
        <v>107</v>
      </c>
      <c r="I150" s="112"/>
      <c r="J150" s="22">
        <v>0.55000000000000004</v>
      </c>
    </row>
    <row r="151" spans="1:10" ht="0.9" customHeight="1" thickTop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1:10" ht="18" customHeight="1" x14ac:dyDescent="0.25">
      <c r="A152" s="75"/>
      <c r="B152" s="78" t="s">
        <v>20</v>
      </c>
      <c r="C152" s="75" t="s">
        <v>21</v>
      </c>
      <c r="D152" s="75" t="s">
        <v>6</v>
      </c>
      <c r="E152" s="92" t="s">
        <v>79</v>
      </c>
      <c r="F152" s="92"/>
      <c r="G152" s="79" t="s">
        <v>22</v>
      </c>
      <c r="H152" s="78" t="s">
        <v>7</v>
      </c>
      <c r="I152" s="78" t="s">
        <v>23</v>
      </c>
      <c r="J152" s="78" t="s">
        <v>8</v>
      </c>
    </row>
    <row r="153" spans="1:10" ht="39" customHeight="1" x14ac:dyDescent="0.25">
      <c r="A153" s="77" t="s">
        <v>80</v>
      </c>
      <c r="B153" s="7" t="s">
        <v>172</v>
      </c>
      <c r="C153" s="77" t="s">
        <v>28</v>
      </c>
      <c r="D153" s="77" t="s">
        <v>173</v>
      </c>
      <c r="E153" s="113" t="s">
        <v>174</v>
      </c>
      <c r="F153" s="113"/>
      <c r="G153" s="6" t="s">
        <v>86</v>
      </c>
      <c r="H153" s="12">
        <v>1</v>
      </c>
      <c r="I153" s="8">
        <v>0.1</v>
      </c>
      <c r="J153" s="8">
        <v>0.1</v>
      </c>
    </row>
    <row r="154" spans="1:10" ht="39" customHeight="1" x14ac:dyDescent="0.25">
      <c r="A154" s="76" t="s">
        <v>92</v>
      </c>
      <c r="B154" s="17" t="s">
        <v>181</v>
      </c>
      <c r="C154" s="76" t="s">
        <v>28</v>
      </c>
      <c r="D154" s="76" t="s">
        <v>182</v>
      </c>
      <c r="E154" s="111" t="s">
        <v>183</v>
      </c>
      <c r="F154" s="111"/>
      <c r="G154" s="18" t="s">
        <v>148</v>
      </c>
      <c r="H154" s="19">
        <v>1.4800000000000001E-5</v>
      </c>
      <c r="I154" s="20">
        <v>6890.17</v>
      </c>
      <c r="J154" s="20">
        <v>0.1</v>
      </c>
    </row>
    <row r="155" spans="1:10" x14ac:dyDescent="0.25">
      <c r="A155" s="21"/>
      <c r="B155" s="21"/>
      <c r="C155" s="21"/>
      <c r="D155" s="21"/>
      <c r="E155" s="21" t="s">
        <v>103</v>
      </c>
      <c r="F155" s="22">
        <v>0</v>
      </c>
      <c r="G155" s="21" t="s">
        <v>104</v>
      </c>
      <c r="H155" s="22">
        <v>0</v>
      </c>
      <c r="I155" s="21" t="s">
        <v>105</v>
      </c>
      <c r="J155" s="22">
        <v>0</v>
      </c>
    </row>
    <row r="156" spans="1:10" ht="14.4" thickBot="1" x14ac:dyDescent="0.3">
      <c r="A156" s="21"/>
      <c r="B156" s="21"/>
      <c r="C156" s="21"/>
      <c r="D156" s="21"/>
      <c r="E156" s="21" t="s">
        <v>106</v>
      </c>
      <c r="F156" s="22">
        <v>0.02</v>
      </c>
      <c r="G156" s="21"/>
      <c r="H156" s="112" t="s">
        <v>107</v>
      </c>
      <c r="I156" s="112"/>
      <c r="J156" s="22">
        <v>0.12</v>
      </c>
    </row>
    <row r="157" spans="1:10" ht="0.9" customHeight="1" thickTop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</row>
    <row r="158" spans="1:10" ht="18" customHeight="1" x14ac:dyDescent="0.25">
      <c r="A158" s="75"/>
      <c r="B158" s="78" t="s">
        <v>20</v>
      </c>
      <c r="C158" s="75" t="s">
        <v>21</v>
      </c>
      <c r="D158" s="75" t="s">
        <v>6</v>
      </c>
      <c r="E158" s="92" t="s">
        <v>79</v>
      </c>
      <c r="F158" s="92"/>
      <c r="G158" s="79" t="s">
        <v>22</v>
      </c>
      <c r="H158" s="78" t="s">
        <v>7</v>
      </c>
      <c r="I158" s="78" t="s">
        <v>23</v>
      </c>
      <c r="J158" s="78" t="s">
        <v>8</v>
      </c>
    </row>
    <row r="159" spans="1:10" ht="51.9" customHeight="1" x14ac:dyDescent="0.25">
      <c r="A159" s="77" t="s">
        <v>80</v>
      </c>
      <c r="B159" s="7" t="s">
        <v>179</v>
      </c>
      <c r="C159" s="77" t="s">
        <v>28</v>
      </c>
      <c r="D159" s="77" t="s">
        <v>180</v>
      </c>
      <c r="E159" s="113" t="s">
        <v>174</v>
      </c>
      <c r="F159" s="113"/>
      <c r="G159" s="6" t="s">
        <v>86</v>
      </c>
      <c r="H159" s="12">
        <v>1</v>
      </c>
      <c r="I159" s="8">
        <v>0.48</v>
      </c>
      <c r="J159" s="8">
        <v>0.48</v>
      </c>
    </row>
    <row r="160" spans="1:10" ht="39" customHeight="1" x14ac:dyDescent="0.25">
      <c r="A160" s="76" t="s">
        <v>92</v>
      </c>
      <c r="B160" s="17" t="s">
        <v>181</v>
      </c>
      <c r="C160" s="76" t="s">
        <v>28</v>
      </c>
      <c r="D160" s="76" t="s">
        <v>182</v>
      </c>
      <c r="E160" s="111" t="s">
        <v>183</v>
      </c>
      <c r="F160" s="111"/>
      <c r="G160" s="18" t="s">
        <v>148</v>
      </c>
      <c r="H160" s="19">
        <v>6.9999999999999994E-5</v>
      </c>
      <c r="I160" s="20">
        <v>6890.17</v>
      </c>
      <c r="J160" s="20">
        <v>0.48</v>
      </c>
    </row>
    <row r="161" spans="1:10" x14ac:dyDescent="0.25">
      <c r="A161" s="21"/>
      <c r="B161" s="21"/>
      <c r="C161" s="21"/>
      <c r="D161" s="21"/>
      <c r="E161" s="21" t="s">
        <v>103</v>
      </c>
      <c r="F161" s="22">
        <v>0</v>
      </c>
      <c r="G161" s="21" t="s">
        <v>104</v>
      </c>
      <c r="H161" s="22">
        <v>0</v>
      </c>
      <c r="I161" s="21" t="s">
        <v>105</v>
      </c>
      <c r="J161" s="22">
        <v>0</v>
      </c>
    </row>
    <row r="162" spans="1:10" ht="14.4" thickBot="1" x14ac:dyDescent="0.3">
      <c r="A162" s="21"/>
      <c r="B162" s="21"/>
      <c r="C162" s="21"/>
      <c r="D162" s="21"/>
      <c r="E162" s="21" t="s">
        <v>106</v>
      </c>
      <c r="F162" s="22">
        <v>0.12</v>
      </c>
      <c r="G162" s="21"/>
      <c r="H162" s="112" t="s">
        <v>107</v>
      </c>
      <c r="I162" s="112"/>
      <c r="J162" s="22">
        <v>0.6</v>
      </c>
    </row>
    <row r="163" spans="1:10" ht="0.9" customHeight="1" thickTop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8" customHeight="1" x14ac:dyDescent="0.25">
      <c r="A164" s="75"/>
      <c r="B164" s="78" t="s">
        <v>20</v>
      </c>
      <c r="C164" s="75" t="s">
        <v>21</v>
      </c>
      <c r="D164" s="75" t="s">
        <v>6</v>
      </c>
      <c r="E164" s="92" t="s">
        <v>79</v>
      </c>
      <c r="F164" s="92"/>
      <c r="G164" s="79" t="s">
        <v>22</v>
      </c>
      <c r="H164" s="78" t="s">
        <v>7</v>
      </c>
      <c r="I164" s="78" t="s">
        <v>23</v>
      </c>
      <c r="J164" s="78" t="s">
        <v>8</v>
      </c>
    </row>
    <row r="165" spans="1:10" ht="51.9" customHeight="1" x14ac:dyDescent="0.25">
      <c r="A165" s="77" t="s">
        <v>80</v>
      </c>
      <c r="B165" s="7" t="s">
        <v>177</v>
      </c>
      <c r="C165" s="77" t="s">
        <v>28</v>
      </c>
      <c r="D165" s="77" t="s">
        <v>178</v>
      </c>
      <c r="E165" s="113" t="s">
        <v>174</v>
      </c>
      <c r="F165" s="113"/>
      <c r="G165" s="6" t="s">
        <v>86</v>
      </c>
      <c r="H165" s="12">
        <v>1</v>
      </c>
      <c r="I165" s="8">
        <v>1.37</v>
      </c>
      <c r="J165" s="8">
        <v>1.37</v>
      </c>
    </row>
    <row r="166" spans="1:10" ht="26.1" customHeight="1" x14ac:dyDescent="0.25">
      <c r="A166" s="76" t="s">
        <v>92</v>
      </c>
      <c r="B166" s="17" t="s">
        <v>184</v>
      </c>
      <c r="C166" s="76" t="s">
        <v>28</v>
      </c>
      <c r="D166" s="76" t="s">
        <v>185</v>
      </c>
      <c r="E166" s="111" t="s">
        <v>186</v>
      </c>
      <c r="F166" s="111"/>
      <c r="G166" s="18" t="s">
        <v>187</v>
      </c>
      <c r="H166" s="19">
        <v>1.25</v>
      </c>
      <c r="I166" s="20">
        <v>1.1000000000000001</v>
      </c>
      <c r="J166" s="20">
        <v>1.37</v>
      </c>
    </row>
    <row r="167" spans="1:10" x14ac:dyDescent="0.25">
      <c r="A167" s="21"/>
      <c r="B167" s="21"/>
      <c r="C167" s="21"/>
      <c r="D167" s="21"/>
      <c r="E167" s="21" t="s">
        <v>103</v>
      </c>
      <c r="F167" s="22">
        <v>0</v>
      </c>
      <c r="G167" s="21" t="s">
        <v>104</v>
      </c>
      <c r="H167" s="22">
        <v>0</v>
      </c>
      <c r="I167" s="21" t="s">
        <v>105</v>
      </c>
      <c r="J167" s="22">
        <v>0</v>
      </c>
    </row>
    <row r="168" spans="1:10" ht="14.4" thickBot="1" x14ac:dyDescent="0.3">
      <c r="A168" s="21"/>
      <c r="B168" s="21"/>
      <c r="C168" s="21"/>
      <c r="D168" s="21"/>
      <c r="E168" s="21" t="s">
        <v>106</v>
      </c>
      <c r="F168" s="22">
        <v>0.35</v>
      </c>
      <c r="G168" s="21"/>
      <c r="H168" s="112" t="s">
        <v>107</v>
      </c>
      <c r="I168" s="112"/>
      <c r="J168" s="22">
        <v>1.72</v>
      </c>
    </row>
    <row r="169" spans="1:10" ht="0.9" customHeight="1" thickTop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</row>
    <row r="170" spans="1:10" ht="18" customHeight="1" x14ac:dyDescent="0.25">
      <c r="A170" s="75"/>
      <c r="B170" s="78" t="s">
        <v>20</v>
      </c>
      <c r="C170" s="75" t="s">
        <v>21</v>
      </c>
      <c r="D170" s="75" t="s">
        <v>6</v>
      </c>
      <c r="E170" s="92" t="s">
        <v>79</v>
      </c>
      <c r="F170" s="92"/>
      <c r="G170" s="79" t="s">
        <v>22</v>
      </c>
      <c r="H170" s="78" t="s">
        <v>7</v>
      </c>
      <c r="I170" s="78" t="s">
        <v>23</v>
      </c>
      <c r="J170" s="78" t="s">
        <v>8</v>
      </c>
    </row>
    <row r="171" spans="1:10" ht="51.9" customHeight="1" x14ac:dyDescent="0.25">
      <c r="A171" s="77" t="s">
        <v>80</v>
      </c>
      <c r="B171" s="7" t="s">
        <v>188</v>
      </c>
      <c r="C171" s="77" t="s">
        <v>28</v>
      </c>
      <c r="D171" s="77" t="s">
        <v>189</v>
      </c>
      <c r="E171" s="113" t="s">
        <v>115</v>
      </c>
      <c r="F171" s="113"/>
      <c r="G171" s="6" t="s">
        <v>116</v>
      </c>
      <c r="H171" s="12">
        <v>1</v>
      </c>
      <c r="I171" s="8">
        <v>2.2000000000000002</v>
      </c>
      <c r="J171" s="8">
        <v>2.2000000000000002</v>
      </c>
    </row>
    <row r="172" spans="1:10" ht="51.9" customHeight="1" x14ac:dyDescent="0.25">
      <c r="A172" s="13" t="s">
        <v>82</v>
      </c>
      <c r="B172" s="80" t="s">
        <v>190</v>
      </c>
      <c r="C172" s="13" t="s">
        <v>28</v>
      </c>
      <c r="D172" s="13" t="s">
        <v>191</v>
      </c>
      <c r="E172" s="110" t="s">
        <v>174</v>
      </c>
      <c r="F172" s="110"/>
      <c r="G172" s="14" t="s">
        <v>86</v>
      </c>
      <c r="H172" s="15">
        <v>1</v>
      </c>
      <c r="I172" s="16">
        <v>1.79</v>
      </c>
      <c r="J172" s="16">
        <v>1.79</v>
      </c>
    </row>
    <row r="173" spans="1:10" ht="39" customHeight="1" x14ac:dyDescent="0.25">
      <c r="A173" s="13" t="s">
        <v>82</v>
      </c>
      <c r="B173" s="80" t="s">
        <v>192</v>
      </c>
      <c r="C173" s="13" t="s">
        <v>28</v>
      </c>
      <c r="D173" s="13" t="s">
        <v>193</v>
      </c>
      <c r="E173" s="110" t="s">
        <v>174</v>
      </c>
      <c r="F173" s="110"/>
      <c r="G173" s="14" t="s">
        <v>86</v>
      </c>
      <c r="H173" s="15">
        <v>1</v>
      </c>
      <c r="I173" s="16">
        <v>0.41</v>
      </c>
      <c r="J173" s="16">
        <v>0.41</v>
      </c>
    </row>
    <row r="174" spans="1:10" x14ac:dyDescent="0.25">
      <c r="A174" s="21"/>
      <c r="B174" s="21"/>
      <c r="C174" s="21"/>
      <c r="D174" s="21"/>
      <c r="E174" s="21" t="s">
        <v>103</v>
      </c>
      <c r="F174" s="22">
        <v>0</v>
      </c>
      <c r="G174" s="21" t="s">
        <v>104</v>
      </c>
      <c r="H174" s="22">
        <v>0</v>
      </c>
      <c r="I174" s="21" t="s">
        <v>105</v>
      </c>
      <c r="J174" s="22">
        <v>0</v>
      </c>
    </row>
    <row r="175" spans="1:10" ht="14.4" thickBot="1" x14ac:dyDescent="0.3">
      <c r="A175" s="21"/>
      <c r="B175" s="21"/>
      <c r="C175" s="21"/>
      <c r="D175" s="21"/>
      <c r="E175" s="21" t="s">
        <v>106</v>
      </c>
      <c r="F175" s="22">
        <v>0.56000000000000005</v>
      </c>
      <c r="G175" s="21"/>
      <c r="H175" s="112" t="s">
        <v>107</v>
      </c>
      <c r="I175" s="112"/>
      <c r="J175" s="22">
        <v>2.76</v>
      </c>
    </row>
    <row r="176" spans="1:10" ht="0.9" customHeight="1" thickTop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8" customHeight="1" x14ac:dyDescent="0.25">
      <c r="A177" s="75"/>
      <c r="B177" s="78" t="s">
        <v>20</v>
      </c>
      <c r="C177" s="75" t="s">
        <v>21</v>
      </c>
      <c r="D177" s="75" t="s">
        <v>6</v>
      </c>
      <c r="E177" s="92" t="s">
        <v>79</v>
      </c>
      <c r="F177" s="92"/>
      <c r="G177" s="79" t="s">
        <v>22</v>
      </c>
      <c r="H177" s="78" t="s">
        <v>7</v>
      </c>
      <c r="I177" s="78" t="s">
        <v>23</v>
      </c>
      <c r="J177" s="78" t="s">
        <v>8</v>
      </c>
    </row>
    <row r="178" spans="1:10" ht="51.9" customHeight="1" x14ac:dyDescent="0.25">
      <c r="A178" s="77" t="s">
        <v>80</v>
      </c>
      <c r="B178" s="7" t="s">
        <v>194</v>
      </c>
      <c r="C178" s="77" t="s">
        <v>28</v>
      </c>
      <c r="D178" s="77" t="s">
        <v>195</v>
      </c>
      <c r="E178" s="113" t="s">
        <v>115</v>
      </c>
      <c r="F178" s="113"/>
      <c r="G178" s="6" t="s">
        <v>121</v>
      </c>
      <c r="H178" s="12">
        <v>1</v>
      </c>
      <c r="I178" s="8">
        <v>6.91</v>
      </c>
      <c r="J178" s="8">
        <v>6.91</v>
      </c>
    </row>
    <row r="179" spans="1:10" ht="51.9" customHeight="1" x14ac:dyDescent="0.25">
      <c r="A179" s="13" t="s">
        <v>82</v>
      </c>
      <c r="B179" s="80" t="s">
        <v>190</v>
      </c>
      <c r="C179" s="13" t="s">
        <v>28</v>
      </c>
      <c r="D179" s="13" t="s">
        <v>191</v>
      </c>
      <c r="E179" s="110" t="s">
        <v>174</v>
      </c>
      <c r="F179" s="110"/>
      <c r="G179" s="14" t="s">
        <v>86</v>
      </c>
      <c r="H179" s="15">
        <v>1</v>
      </c>
      <c r="I179" s="16">
        <v>1.79</v>
      </c>
      <c r="J179" s="16">
        <v>1.79</v>
      </c>
    </row>
    <row r="180" spans="1:10" ht="39" customHeight="1" x14ac:dyDescent="0.25">
      <c r="A180" s="13" t="s">
        <v>82</v>
      </c>
      <c r="B180" s="80" t="s">
        <v>192</v>
      </c>
      <c r="C180" s="13" t="s">
        <v>28</v>
      </c>
      <c r="D180" s="13" t="s">
        <v>193</v>
      </c>
      <c r="E180" s="110" t="s">
        <v>174</v>
      </c>
      <c r="F180" s="110"/>
      <c r="G180" s="14" t="s">
        <v>86</v>
      </c>
      <c r="H180" s="15">
        <v>1</v>
      </c>
      <c r="I180" s="16">
        <v>0.41</v>
      </c>
      <c r="J180" s="16">
        <v>0.41</v>
      </c>
    </row>
    <row r="181" spans="1:10" ht="51.9" customHeight="1" x14ac:dyDescent="0.25">
      <c r="A181" s="13" t="s">
        <v>82</v>
      </c>
      <c r="B181" s="80" t="s">
        <v>198</v>
      </c>
      <c r="C181" s="13" t="s">
        <v>28</v>
      </c>
      <c r="D181" s="13" t="s">
        <v>199</v>
      </c>
      <c r="E181" s="110" t="s">
        <v>174</v>
      </c>
      <c r="F181" s="110"/>
      <c r="G181" s="14" t="s">
        <v>86</v>
      </c>
      <c r="H181" s="15">
        <v>1</v>
      </c>
      <c r="I181" s="16">
        <v>1.96</v>
      </c>
      <c r="J181" s="16">
        <v>1.96</v>
      </c>
    </row>
    <row r="182" spans="1:10" ht="51.9" customHeight="1" x14ac:dyDescent="0.25">
      <c r="A182" s="13" t="s">
        <v>82</v>
      </c>
      <c r="B182" s="80" t="s">
        <v>196</v>
      </c>
      <c r="C182" s="13" t="s">
        <v>28</v>
      </c>
      <c r="D182" s="13" t="s">
        <v>197</v>
      </c>
      <c r="E182" s="110" t="s">
        <v>174</v>
      </c>
      <c r="F182" s="110"/>
      <c r="G182" s="14" t="s">
        <v>86</v>
      </c>
      <c r="H182" s="15">
        <v>1</v>
      </c>
      <c r="I182" s="16">
        <v>2.75</v>
      </c>
      <c r="J182" s="16">
        <v>2.75</v>
      </c>
    </row>
    <row r="183" spans="1:10" x14ac:dyDescent="0.25">
      <c r="A183" s="21"/>
      <c r="B183" s="21"/>
      <c r="C183" s="21"/>
      <c r="D183" s="21"/>
      <c r="E183" s="21" t="s">
        <v>103</v>
      </c>
      <c r="F183" s="22">
        <v>0</v>
      </c>
      <c r="G183" s="21" t="s">
        <v>104</v>
      </c>
      <c r="H183" s="22">
        <v>0</v>
      </c>
      <c r="I183" s="21" t="s">
        <v>105</v>
      </c>
      <c r="J183" s="22">
        <v>0</v>
      </c>
    </row>
    <row r="184" spans="1:10" ht="14.4" thickBot="1" x14ac:dyDescent="0.3">
      <c r="A184" s="21"/>
      <c r="B184" s="21"/>
      <c r="C184" s="21"/>
      <c r="D184" s="21"/>
      <c r="E184" s="21" t="s">
        <v>106</v>
      </c>
      <c r="F184" s="22">
        <v>1.77</v>
      </c>
      <c r="G184" s="21"/>
      <c r="H184" s="112" t="s">
        <v>107</v>
      </c>
      <c r="I184" s="112"/>
      <c r="J184" s="22">
        <v>8.68</v>
      </c>
    </row>
    <row r="185" spans="1:10" ht="0.9" customHeight="1" thickTop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</row>
    <row r="186" spans="1:10" ht="18" customHeight="1" x14ac:dyDescent="0.25">
      <c r="A186" s="75"/>
      <c r="B186" s="78" t="s">
        <v>20</v>
      </c>
      <c r="C186" s="75" t="s">
        <v>21</v>
      </c>
      <c r="D186" s="75" t="s">
        <v>6</v>
      </c>
      <c r="E186" s="92" t="s">
        <v>79</v>
      </c>
      <c r="F186" s="92"/>
      <c r="G186" s="79" t="s">
        <v>22</v>
      </c>
      <c r="H186" s="78" t="s">
        <v>7</v>
      </c>
      <c r="I186" s="78" t="s">
        <v>23</v>
      </c>
      <c r="J186" s="78" t="s">
        <v>8</v>
      </c>
    </row>
    <row r="187" spans="1:10" ht="51.9" customHeight="1" x14ac:dyDescent="0.25">
      <c r="A187" s="77" t="s">
        <v>80</v>
      </c>
      <c r="B187" s="7" t="s">
        <v>190</v>
      </c>
      <c r="C187" s="77" t="s">
        <v>28</v>
      </c>
      <c r="D187" s="77" t="s">
        <v>191</v>
      </c>
      <c r="E187" s="113" t="s">
        <v>174</v>
      </c>
      <c r="F187" s="113"/>
      <c r="G187" s="6" t="s">
        <v>86</v>
      </c>
      <c r="H187" s="12">
        <v>1</v>
      </c>
      <c r="I187" s="8">
        <v>1.79</v>
      </c>
      <c r="J187" s="8">
        <v>1.79</v>
      </c>
    </row>
    <row r="188" spans="1:10" ht="39" customHeight="1" x14ac:dyDescent="0.25">
      <c r="A188" s="76" t="s">
        <v>92</v>
      </c>
      <c r="B188" s="17" t="s">
        <v>200</v>
      </c>
      <c r="C188" s="76" t="s">
        <v>28</v>
      </c>
      <c r="D188" s="76" t="s">
        <v>201</v>
      </c>
      <c r="E188" s="111" t="s">
        <v>183</v>
      </c>
      <c r="F188" s="111"/>
      <c r="G188" s="18" t="s">
        <v>148</v>
      </c>
      <c r="H188" s="19">
        <v>6.3999999999999997E-5</v>
      </c>
      <c r="I188" s="20">
        <v>28027.81</v>
      </c>
      <c r="J188" s="20">
        <v>1.79</v>
      </c>
    </row>
    <row r="189" spans="1:10" x14ac:dyDescent="0.25">
      <c r="A189" s="21"/>
      <c r="B189" s="21"/>
      <c r="C189" s="21"/>
      <c r="D189" s="21"/>
      <c r="E189" s="21" t="s">
        <v>103</v>
      </c>
      <c r="F189" s="22">
        <v>0</v>
      </c>
      <c r="G189" s="21" t="s">
        <v>104</v>
      </c>
      <c r="H189" s="22">
        <v>0</v>
      </c>
      <c r="I189" s="21" t="s">
        <v>105</v>
      </c>
      <c r="J189" s="22">
        <v>0</v>
      </c>
    </row>
    <row r="190" spans="1:10" ht="14.4" thickBot="1" x14ac:dyDescent="0.3">
      <c r="A190" s="21"/>
      <c r="B190" s="21"/>
      <c r="C190" s="21"/>
      <c r="D190" s="21"/>
      <c r="E190" s="21" t="s">
        <v>106</v>
      </c>
      <c r="F190" s="22">
        <v>0.45</v>
      </c>
      <c r="G190" s="21"/>
      <c r="H190" s="112" t="s">
        <v>107</v>
      </c>
      <c r="I190" s="112"/>
      <c r="J190" s="22">
        <v>2.2400000000000002</v>
      </c>
    </row>
    <row r="191" spans="1:10" ht="0.9" customHeight="1" thickTop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</row>
    <row r="192" spans="1:10" ht="18" customHeight="1" x14ac:dyDescent="0.25">
      <c r="A192" s="75"/>
      <c r="B192" s="78" t="s">
        <v>20</v>
      </c>
      <c r="C192" s="75" t="s">
        <v>21</v>
      </c>
      <c r="D192" s="75" t="s">
        <v>6</v>
      </c>
      <c r="E192" s="92" t="s">
        <v>79</v>
      </c>
      <c r="F192" s="92"/>
      <c r="G192" s="79" t="s">
        <v>22</v>
      </c>
      <c r="H192" s="78" t="s">
        <v>7</v>
      </c>
      <c r="I192" s="78" t="s">
        <v>23</v>
      </c>
      <c r="J192" s="78" t="s">
        <v>8</v>
      </c>
    </row>
    <row r="193" spans="1:10" ht="39" customHeight="1" x14ac:dyDescent="0.25">
      <c r="A193" s="77" t="s">
        <v>80</v>
      </c>
      <c r="B193" s="7" t="s">
        <v>192</v>
      </c>
      <c r="C193" s="77" t="s">
        <v>28</v>
      </c>
      <c r="D193" s="77" t="s">
        <v>193</v>
      </c>
      <c r="E193" s="113" t="s">
        <v>174</v>
      </c>
      <c r="F193" s="113"/>
      <c r="G193" s="6" t="s">
        <v>86</v>
      </c>
      <c r="H193" s="12">
        <v>1</v>
      </c>
      <c r="I193" s="8">
        <v>0.41</v>
      </c>
      <c r="J193" s="8">
        <v>0.41</v>
      </c>
    </row>
    <row r="194" spans="1:10" ht="39" customHeight="1" x14ac:dyDescent="0.25">
      <c r="A194" s="76" t="s">
        <v>92</v>
      </c>
      <c r="B194" s="17" t="s">
        <v>200</v>
      </c>
      <c r="C194" s="76" t="s">
        <v>28</v>
      </c>
      <c r="D194" s="76" t="s">
        <v>201</v>
      </c>
      <c r="E194" s="111" t="s">
        <v>183</v>
      </c>
      <c r="F194" s="111"/>
      <c r="G194" s="18" t="s">
        <v>148</v>
      </c>
      <c r="H194" s="19">
        <v>1.4800000000000001E-5</v>
      </c>
      <c r="I194" s="20">
        <v>28027.81</v>
      </c>
      <c r="J194" s="20">
        <v>0.41</v>
      </c>
    </row>
    <row r="195" spans="1:10" x14ac:dyDescent="0.25">
      <c r="A195" s="21"/>
      <c r="B195" s="21"/>
      <c r="C195" s="21"/>
      <c r="D195" s="21"/>
      <c r="E195" s="21" t="s">
        <v>103</v>
      </c>
      <c r="F195" s="22">
        <v>0</v>
      </c>
      <c r="G195" s="21" t="s">
        <v>104</v>
      </c>
      <c r="H195" s="22">
        <v>0</v>
      </c>
      <c r="I195" s="21" t="s">
        <v>105</v>
      </c>
      <c r="J195" s="22">
        <v>0</v>
      </c>
    </row>
    <row r="196" spans="1:10" ht="14.4" thickBot="1" x14ac:dyDescent="0.3">
      <c r="A196" s="21"/>
      <c r="B196" s="21"/>
      <c r="C196" s="21"/>
      <c r="D196" s="21"/>
      <c r="E196" s="21" t="s">
        <v>106</v>
      </c>
      <c r="F196" s="22">
        <v>0.1</v>
      </c>
      <c r="G196" s="21"/>
      <c r="H196" s="112" t="s">
        <v>107</v>
      </c>
      <c r="I196" s="112"/>
      <c r="J196" s="22">
        <v>0.51</v>
      </c>
    </row>
    <row r="197" spans="1:10" ht="0.9" customHeight="1" thickTop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</row>
    <row r="198" spans="1:10" ht="18" customHeight="1" x14ac:dyDescent="0.25">
      <c r="A198" s="75"/>
      <c r="B198" s="78" t="s">
        <v>20</v>
      </c>
      <c r="C198" s="75" t="s">
        <v>21</v>
      </c>
      <c r="D198" s="75" t="s">
        <v>6</v>
      </c>
      <c r="E198" s="92" t="s">
        <v>79</v>
      </c>
      <c r="F198" s="92"/>
      <c r="G198" s="79" t="s">
        <v>22</v>
      </c>
      <c r="H198" s="78" t="s">
        <v>7</v>
      </c>
      <c r="I198" s="78" t="s">
        <v>23</v>
      </c>
      <c r="J198" s="78" t="s">
        <v>8</v>
      </c>
    </row>
    <row r="199" spans="1:10" ht="51.9" customHeight="1" x14ac:dyDescent="0.25">
      <c r="A199" s="77" t="s">
        <v>80</v>
      </c>
      <c r="B199" s="7" t="s">
        <v>198</v>
      </c>
      <c r="C199" s="77" t="s">
        <v>28</v>
      </c>
      <c r="D199" s="77" t="s">
        <v>199</v>
      </c>
      <c r="E199" s="113" t="s">
        <v>174</v>
      </c>
      <c r="F199" s="113"/>
      <c r="G199" s="6" t="s">
        <v>86</v>
      </c>
      <c r="H199" s="12">
        <v>1</v>
      </c>
      <c r="I199" s="8">
        <v>1.96</v>
      </c>
      <c r="J199" s="8">
        <v>1.96</v>
      </c>
    </row>
    <row r="200" spans="1:10" ht="39" customHeight="1" x14ac:dyDescent="0.25">
      <c r="A200" s="76" t="s">
        <v>92</v>
      </c>
      <c r="B200" s="17" t="s">
        <v>200</v>
      </c>
      <c r="C200" s="76" t="s">
        <v>28</v>
      </c>
      <c r="D200" s="76" t="s">
        <v>201</v>
      </c>
      <c r="E200" s="111" t="s">
        <v>183</v>
      </c>
      <c r="F200" s="111"/>
      <c r="G200" s="18" t="s">
        <v>148</v>
      </c>
      <c r="H200" s="19">
        <v>6.9999999999999994E-5</v>
      </c>
      <c r="I200" s="20">
        <v>28027.81</v>
      </c>
      <c r="J200" s="20">
        <v>1.96</v>
      </c>
    </row>
    <row r="201" spans="1:10" x14ac:dyDescent="0.25">
      <c r="A201" s="21"/>
      <c r="B201" s="21"/>
      <c r="C201" s="21"/>
      <c r="D201" s="21"/>
      <c r="E201" s="21" t="s">
        <v>103</v>
      </c>
      <c r="F201" s="22">
        <v>0</v>
      </c>
      <c r="G201" s="21" t="s">
        <v>104</v>
      </c>
      <c r="H201" s="22">
        <v>0</v>
      </c>
      <c r="I201" s="21" t="s">
        <v>105</v>
      </c>
      <c r="J201" s="22">
        <v>0</v>
      </c>
    </row>
    <row r="202" spans="1:10" ht="14.4" thickBot="1" x14ac:dyDescent="0.3">
      <c r="A202" s="21"/>
      <c r="B202" s="21"/>
      <c r="C202" s="21"/>
      <c r="D202" s="21"/>
      <c r="E202" s="21" t="s">
        <v>106</v>
      </c>
      <c r="F202" s="22">
        <v>0.5</v>
      </c>
      <c r="G202" s="21"/>
      <c r="H202" s="112" t="s">
        <v>107</v>
      </c>
      <c r="I202" s="112"/>
      <c r="J202" s="22">
        <v>2.46</v>
      </c>
    </row>
    <row r="203" spans="1:10" ht="0.9" customHeight="1" thickTop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</row>
    <row r="204" spans="1:10" ht="18" customHeight="1" x14ac:dyDescent="0.25">
      <c r="A204" s="75"/>
      <c r="B204" s="78" t="s">
        <v>20</v>
      </c>
      <c r="C204" s="75" t="s">
        <v>21</v>
      </c>
      <c r="D204" s="75" t="s">
        <v>6</v>
      </c>
      <c r="E204" s="92" t="s">
        <v>79</v>
      </c>
      <c r="F204" s="92"/>
      <c r="G204" s="79" t="s">
        <v>22</v>
      </c>
      <c r="H204" s="78" t="s">
        <v>7</v>
      </c>
      <c r="I204" s="78" t="s">
        <v>23</v>
      </c>
      <c r="J204" s="78" t="s">
        <v>8</v>
      </c>
    </row>
    <row r="205" spans="1:10" ht="51.9" customHeight="1" x14ac:dyDescent="0.25">
      <c r="A205" s="77" t="s">
        <v>80</v>
      </c>
      <c r="B205" s="7" t="s">
        <v>196</v>
      </c>
      <c r="C205" s="77" t="s">
        <v>28</v>
      </c>
      <c r="D205" s="77" t="s">
        <v>197</v>
      </c>
      <c r="E205" s="113" t="s">
        <v>174</v>
      </c>
      <c r="F205" s="113"/>
      <c r="G205" s="6" t="s">
        <v>86</v>
      </c>
      <c r="H205" s="12">
        <v>1</v>
      </c>
      <c r="I205" s="8">
        <v>2.75</v>
      </c>
      <c r="J205" s="8">
        <v>2.75</v>
      </c>
    </row>
    <row r="206" spans="1:10" ht="26.1" customHeight="1" x14ac:dyDescent="0.25">
      <c r="A206" s="76" t="s">
        <v>92</v>
      </c>
      <c r="B206" s="17" t="s">
        <v>184</v>
      </c>
      <c r="C206" s="76" t="s">
        <v>28</v>
      </c>
      <c r="D206" s="76" t="s">
        <v>185</v>
      </c>
      <c r="E206" s="111" t="s">
        <v>186</v>
      </c>
      <c r="F206" s="111"/>
      <c r="G206" s="18" t="s">
        <v>187</v>
      </c>
      <c r="H206" s="19">
        <v>2.5</v>
      </c>
      <c r="I206" s="20">
        <v>1.1000000000000001</v>
      </c>
      <c r="J206" s="20">
        <v>2.75</v>
      </c>
    </row>
    <row r="207" spans="1:10" x14ac:dyDescent="0.25">
      <c r="A207" s="21"/>
      <c r="B207" s="21"/>
      <c r="C207" s="21"/>
      <c r="D207" s="21"/>
      <c r="E207" s="21" t="s">
        <v>103</v>
      </c>
      <c r="F207" s="22">
        <v>0</v>
      </c>
      <c r="G207" s="21" t="s">
        <v>104</v>
      </c>
      <c r="H207" s="22">
        <v>0</v>
      </c>
      <c r="I207" s="21" t="s">
        <v>105</v>
      </c>
      <c r="J207" s="22">
        <v>0</v>
      </c>
    </row>
    <row r="208" spans="1:10" ht="14.4" thickBot="1" x14ac:dyDescent="0.3">
      <c r="A208" s="21"/>
      <c r="B208" s="21"/>
      <c r="C208" s="21"/>
      <c r="D208" s="21"/>
      <c r="E208" s="21" t="s">
        <v>106</v>
      </c>
      <c r="F208" s="22">
        <v>0.7</v>
      </c>
      <c r="G208" s="21"/>
      <c r="H208" s="112" t="s">
        <v>107</v>
      </c>
      <c r="I208" s="112"/>
      <c r="J208" s="22">
        <v>3.45</v>
      </c>
    </row>
    <row r="209" spans="1:10" ht="0.9" customHeight="1" thickTop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8" customHeight="1" x14ac:dyDescent="0.25">
      <c r="A210" s="75"/>
      <c r="B210" s="78" t="s">
        <v>20</v>
      </c>
      <c r="C210" s="75" t="s">
        <v>21</v>
      </c>
      <c r="D210" s="75" t="s">
        <v>6</v>
      </c>
      <c r="E210" s="92" t="s">
        <v>79</v>
      </c>
      <c r="F210" s="92"/>
      <c r="G210" s="79" t="s">
        <v>22</v>
      </c>
      <c r="H210" s="78" t="s">
        <v>7</v>
      </c>
      <c r="I210" s="78" t="s">
        <v>23</v>
      </c>
      <c r="J210" s="78" t="s">
        <v>8</v>
      </c>
    </row>
    <row r="211" spans="1:10" ht="24" customHeight="1" x14ac:dyDescent="0.25">
      <c r="A211" s="77" t="s">
        <v>80</v>
      </c>
      <c r="B211" s="7" t="s">
        <v>126</v>
      </c>
      <c r="C211" s="77" t="s">
        <v>28</v>
      </c>
      <c r="D211" s="77" t="s">
        <v>127</v>
      </c>
      <c r="E211" s="113" t="s">
        <v>85</v>
      </c>
      <c r="F211" s="113"/>
      <c r="G211" s="6" t="s">
        <v>86</v>
      </c>
      <c r="H211" s="12">
        <v>1</v>
      </c>
      <c r="I211" s="8">
        <v>27.63</v>
      </c>
      <c r="J211" s="8">
        <v>27.63</v>
      </c>
    </row>
    <row r="212" spans="1:10" ht="26.1" customHeight="1" x14ac:dyDescent="0.25">
      <c r="A212" s="13" t="s">
        <v>82</v>
      </c>
      <c r="B212" s="80" t="s">
        <v>202</v>
      </c>
      <c r="C212" s="13" t="s">
        <v>28</v>
      </c>
      <c r="D212" s="13" t="s">
        <v>203</v>
      </c>
      <c r="E212" s="110" t="s">
        <v>85</v>
      </c>
      <c r="F212" s="110"/>
      <c r="G212" s="14" t="s">
        <v>86</v>
      </c>
      <c r="H212" s="15">
        <v>1</v>
      </c>
      <c r="I212" s="16">
        <v>0.23</v>
      </c>
      <c r="J212" s="16">
        <v>0.23</v>
      </c>
    </row>
    <row r="213" spans="1:10" ht="24" customHeight="1" x14ac:dyDescent="0.25">
      <c r="A213" s="76" t="s">
        <v>92</v>
      </c>
      <c r="B213" s="17" t="s">
        <v>211</v>
      </c>
      <c r="C213" s="76" t="s">
        <v>28</v>
      </c>
      <c r="D213" s="76" t="s">
        <v>212</v>
      </c>
      <c r="E213" s="111" t="s">
        <v>213</v>
      </c>
      <c r="F213" s="111"/>
      <c r="G213" s="18" t="s">
        <v>86</v>
      </c>
      <c r="H213" s="19">
        <v>1</v>
      </c>
      <c r="I213" s="20">
        <v>20.190000000000001</v>
      </c>
      <c r="J213" s="20">
        <v>20.190000000000001</v>
      </c>
    </row>
    <row r="214" spans="1:10" ht="26.1" customHeight="1" x14ac:dyDescent="0.25">
      <c r="A214" s="76" t="s">
        <v>92</v>
      </c>
      <c r="B214" s="17" t="s">
        <v>209</v>
      </c>
      <c r="C214" s="76" t="s">
        <v>28</v>
      </c>
      <c r="D214" s="76" t="s">
        <v>210</v>
      </c>
      <c r="E214" s="111">
        <v>0</v>
      </c>
      <c r="F214" s="111"/>
      <c r="G214" s="18" t="s">
        <v>86</v>
      </c>
      <c r="H214" s="19">
        <v>1</v>
      </c>
      <c r="I214" s="20">
        <v>2.4900000000000002</v>
      </c>
      <c r="J214" s="20">
        <v>2.4900000000000002</v>
      </c>
    </row>
    <row r="215" spans="1:10" ht="26.1" customHeight="1" x14ac:dyDescent="0.25">
      <c r="A215" s="76" t="s">
        <v>92</v>
      </c>
      <c r="B215" s="17" t="s">
        <v>204</v>
      </c>
      <c r="C215" s="76" t="s">
        <v>28</v>
      </c>
      <c r="D215" s="76" t="s">
        <v>205</v>
      </c>
      <c r="E215" s="111">
        <v>0</v>
      </c>
      <c r="F215" s="111"/>
      <c r="G215" s="18" t="s">
        <v>86</v>
      </c>
      <c r="H215" s="19">
        <v>1</v>
      </c>
      <c r="I215" s="20">
        <v>0.48</v>
      </c>
      <c r="J215" s="20">
        <v>0.48</v>
      </c>
    </row>
    <row r="216" spans="1:10" ht="26.1" customHeight="1" x14ac:dyDescent="0.25">
      <c r="A216" s="76" t="s">
        <v>92</v>
      </c>
      <c r="B216" s="17" t="s">
        <v>214</v>
      </c>
      <c r="C216" s="76" t="s">
        <v>28</v>
      </c>
      <c r="D216" s="76" t="s">
        <v>215</v>
      </c>
      <c r="E216" s="111">
        <v>0</v>
      </c>
      <c r="F216" s="111"/>
      <c r="G216" s="18" t="s">
        <v>86</v>
      </c>
      <c r="H216" s="19">
        <v>1</v>
      </c>
      <c r="I216" s="20">
        <v>1.42</v>
      </c>
      <c r="J216" s="20">
        <v>1.42</v>
      </c>
    </row>
    <row r="217" spans="1:10" ht="26.1" customHeight="1" x14ac:dyDescent="0.25">
      <c r="A217" s="76" t="s">
        <v>92</v>
      </c>
      <c r="B217" s="17" t="s">
        <v>216</v>
      </c>
      <c r="C217" s="76" t="s">
        <v>28</v>
      </c>
      <c r="D217" s="76" t="s">
        <v>217</v>
      </c>
      <c r="E217" s="111">
        <v>0</v>
      </c>
      <c r="F217" s="111"/>
      <c r="G217" s="18" t="s">
        <v>86</v>
      </c>
      <c r="H217" s="19">
        <v>1</v>
      </c>
      <c r="I217" s="20">
        <v>0.11</v>
      </c>
      <c r="J217" s="20">
        <v>0.11</v>
      </c>
    </row>
    <row r="218" spans="1:10" ht="26.1" customHeight="1" x14ac:dyDescent="0.25">
      <c r="A218" s="76" t="s">
        <v>92</v>
      </c>
      <c r="B218" s="17" t="s">
        <v>218</v>
      </c>
      <c r="C218" s="76" t="s">
        <v>28</v>
      </c>
      <c r="D218" s="76" t="s">
        <v>219</v>
      </c>
      <c r="E218" s="111">
        <v>0</v>
      </c>
      <c r="F218" s="111"/>
      <c r="G218" s="18" t="s">
        <v>86</v>
      </c>
      <c r="H218" s="19">
        <v>1</v>
      </c>
      <c r="I218" s="20">
        <v>0.9</v>
      </c>
      <c r="J218" s="20">
        <v>0.9</v>
      </c>
    </row>
    <row r="219" spans="1:10" ht="26.1" customHeight="1" x14ac:dyDescent="0.25">
      <c r="A219" s="76" t="s">
        <v>92</v>
      </c>
      <c r="B219" s="17" t="s">
        <v>207</v>
      </c>
      <c r="C219" s="76" t="s">
        <v>28</v>
      </c>
      <c r="D219" s="76" t="s">
        <v>208</v>
      </c>
      <c r="E219" s="111">
        <v>0</v>
      </c>
      <c r="F219" s="111"/>
      <c r="G219" s="18" t="s">
        <v>86</v>
      </c>
      <c r="H219" s="19">
        <v>1</v>
      </c>
      <c r="I219" s="20">
        <v>1.81</v>
      </c>
      <c r="J219" s="20">
        <v>1.81</v>
      </c>
    </row>
    <row r="220" spans="1:10" x14ac:dyDescent="0.25">
      <c r="A220" s="21"/>
      <c r="B220" s="21"/>
      <c r="C220" s="21"/>
      <c r="D220" s="21"/>
      <c r="E220" s="21" t="s">
        <v>103</v>
      </c>
      <c r="F220" s="22">
        <v>10.315215200000001</v>
      </c>
      <c r="G220" s="21" t="s">
        <v>104</v>
      </c>
      <c r="H220" s="22">
        <v>10.11</v>
      </c>
      <c r="I220" s="21" t="s">
        <v>105</v>
      </c>
      <c r="J220" s="22">
        <v>20.420000000000002</v>
      </c>
    </row>
    <row r="221" spans="1:10" ht="14.4" thickBot="1" x14ac:dyDescent="0.3">
      <c r="A221" s="21"/>
      <c r="B221" s="21"/>
      <c r="C221" s="21"/>
      <c r="D221" s="21"/>
      <c r="E221" s="21" t="s">
        <v>106</v>
      </c>
      <c r="F221" s="22">
        <v>7.08</v>
      </c>
      <c r="G221" s="21"/>
      <c r="H221" s="112" t="s">
        <v>107</v>
      </c>
      <c r="I221" s="112"/>
      <c r="J221" s="22">
        <v>34.71</v>
      </c>
    </row>
    <row r="222" spans="1:10" ht="0.9" customHeight="1" thickTop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</row>
    <row r="223" spans="1:10" ht="18" customHeight="1" x14ac:dyDescent="0.25">
      <c r="A223" s="75"/>
      <c r="B223" s="78" t="s">
        <v>20</v>
      </c>
      <c r="C223" s="75" t="s">
        <v>21</v>
      </c>
      <c r="D223" s="75" t="s">
        <v>6</v>
      </c>
      <c r="E223" s="92" t="s">
        <v>79</v>
      </c>
      <c r="F223" s="92"/>
      <c r="G223" s="79" t="s">
        <v>22</v>
      </c>
      <c r="H223" s="78" t="s">
        <v>7</v>
      </c>
      <c r="I223" s="78" t="s">
        <v>23</v>
      </c>
      <c r="J223" s="78" t="s">
        <v>8</v>
      </c>
    </row>
    <row r="224" spans="1:10" ht="24" customHeight="1" x14ac:dyDescent="0.25">
      <c r="A224" s="77" t="s">
        <v>80</v>
      </c>
      <c r="B224" s="7" t="s">
        <v>87</v>
      </c>
      <c r="C224" s="77" t="s">
        <v>28</v>
      </c>
      <c r="D224" s="77" t="s">
        <v>88</v>
      </c>
      <c r="E224" s="113" t="s">
        <v>85</v>
      </c>
      <c r="F224" s="113"/>
      <c r="G224" s="6" t="s">
        <v>86</v>
      </c>
      <c r="H224" s="12">
        <v>1</v>
      </c>
      <c r="I224" s="8">
        <v>27.15</v>
      </c>
      <c r="J224" s="8">
        <v>27.15</v>
      </c>
    </row>
    <row r="225" spans="1:10" ht="26.1" customHeight="1" x14ac:dyDescent="0.25">
      <c r="A225" s="13" t="s">
        <v>82</v>
      </c>
      <c r="B225" s="80" t="s">
        <v>220</v>
      </c>
      <c r="C225" s="13" t="s">
        <v>28</v>
      </c>
      <c r="D225" s="13" t="s">
        <v>221</v>
      </c>
      <c r="E225" s="110" t="s">
        <v>85</v>
      </c>
      <c r="F225" s="110"/>
      <c r="G225" s="14" t="s">
        <v>86</v>
      </c>
      <c r="H225" s="15">
        <v>1</v>
      </c>
      <c r="I225" s="16">
        <v>0.23</v>
      </c>
      <c r="J225" s="16">
        <v>0.23</v>
      </c>
    </row>
    <row r="226" spans="1:10" ht="24" customHeight="1" x14ac:dyDescent="0.25">
      <c r="A226" s="76" t="s">
        <v>92</v>
      </c>
      <c r="B226" s="17" t="s">
        <v>222</v>
      </c>
      <c r="C226" s="76" t="s">
        <v>28</v>
      </c>
      <c r="D226" s="76" t="s">
        <v>223</v>
      </c>
      <c r="E226" s="111" t="s">
        <v>213</v>
      </c>
      <c r="F226" s="111"/>
      <c r="G226" s="18" t="s">
        <v>86</v>
      </c>
      <c r="H226" s="19">
        <v>1</v>
      </c>
      <c r="I226" s="20">
        <v>20.190000000000001</v>
      </c>
      <c r="J226" s="20">
        <v>20.190000000000001</v>
      </c>
    </row>
    <row r="227" spans="1:10" ht="26.1" customHeight="1" x14ac:dyDescent="0.25">
      <c r="A227" s="76" t="s">
        <v>92</v>
      </c>
      <c r="B227" s="17" t="s">
        <v>209</v>
      </c>
      <c r="C227" s="76" t="s">
        <v>28</v>
      </c>
      <c r="D227" s="76" t="s">
        <v>210</v>
      </c>
      <c r="E227" s="111">
        <v>0</v>
      </c>
      <c r="F227" s="111"/>
      <c r="G227" s="18" t="s">
        <v>86</v>
      </c>
      <c r="H227" s="19">
        <v>1</v>
      </c>
      <c r="I227" s="20">
        <v>2.4900000000000002</v>
      </c>
      <c r="J227" s="20">
        <v>2.4900000000000002</v>
      </c>
    </row>
    <row r="228" spans="1:10" ht="26.1" customHeight="1" x14ac:dyDescent="0.25">
      <c r="A228" s="76" t="s">
        <v>92</v>
      </c>
      <c r="B228" s="17" t="s">
        <v>204</v>
      </c>
      <c r="C228" s="76" t="s">
        <v>28</v>
      </c>
      <c r="D228" s="76" t="s">
        <v>205</v>
      </c>
      <c r="E228" s="111">
        <v>0</v>
      </c>
      <c r="F228" s="111"/>
      <c r="G228" s="18" t="s">
        <v>86</v>
      </c>
      <c r="H228" s="19">
        <v>1</v>
      </c>
      <c r="I228" s="20">
        <v>0.48</v>
      </c>
      <c r="J228" s="20">
        <v>0.48</v>
      </c>
    </row>
    <row r="229" spans="1:10" ht="26.1" customHeight="1" x14ac:dyDescent="0.25">
      <c r="A229" s="76" t="s">
        <v>92</v>
      </c>
      <c r="B229" s="17" t="s">
        <v>214</v>
      </c>
      <c r="C229" s="76" t="s">
        <v>28</v>
      </c>
      <c r="D229" s="76" t="s">
        <v>215</v>
      </c>
      <c r="E229" s="111">
        <v>0</v>
      </c>
      <c r="F229" s="111"/>
      <c r="G229" s="18" t="s">
        <v>86</v>
      </c>
      <c r="H229" s="19">
        <v>1</v>
      </c>
      <c r="I229" s="20">
        <v>1.42</v>
      </c>
      <c r="J229" s="20">
        <v>1.42</v>
      </c>
    </row>
    <row r="230" spans="1:10" ht="26.1" customHeight="1" x14ac:dyDescent="0.25">
      <c r="A230" s="76" t="s">
        <v>92</v>
      </c>
      <c r="B230" s="17" t="s">
        <v>216</v>
      </c>
      <c r="C230" s="76" t="s">
        <v>28</v>
      </c>
      <c r="D230" s="76" t="s">
        <v>217</v>
      </c>
      <c r="E230" s="111">
        <v>0</v>
      </c>
      <c r="F230" s="111"/>
      <c r="G230" s="18" t="s">
        <v>86</v>
      </c>
      <c r="H230" s="19">
        <v>1</v>
      </c>
      <c r="I230" s="20">
        <v>0.11</v>
      </c>
      <c r="J230" s="20">
        <v>0.11</v>
      </c>
    </row>
    <row r="231" spans="1:10" ht="26.1" customHeight="1" x14ac:dyDescent="0.25">
      <c r="A231" s="76" t="s">
        <v>92</v>
      </c>
      <c r="B231" s="17" t="s">
        <v>226</v>
      </c>
      <c r="C231" s="76" t="s">
        <v>28</v>
      </c>
      <c r="D231" s="76" t="s">
        <v>227</v>
      </c>
      <c r="E231" s="111" t="s">
        <v>206</v>
      </c>
      <c r="F231" s="111"/>
      <c r="G231" s="18" t="s">
        <v>86</v>
      </c>
      <c r="H231" s="19">
        <v>1</v>
      </c>
      <c r="I231" s="20">
        <v>0.45</v>
      </c>
      <c r="J231" s="20">
        <v>0.45</v>
      </c>
    </row>
    <row r="232" spans="1:10" ht="26.1" customHeight="1" x14ac:dyDescent="0.25">
      <c r="A232" s="76" t="s">
        <v>92</v>
      </c>
      <c r="B232" s="17" t="s">
        <v>224</v>
      </c>
      <c r="C232" s="76" t="s">
        <v>28</v>
      </c>
      <c r="D232" s="76" t="s">
        <v>225</v>
      </c>
      <c r="E232" s="111" t="s">
        <v>206</v>
      </c>
      <c r="F232" s="111"/>
      <c r="G232" s="18" t="s">
        <v>86</v>
      </c>
      <c r="H232" s="19">
        <v>1</v>
      </c>
      <c r="I232" s="20">
        <v>1.78</v>
      </c>
      <c r="J232" s="20">
        <v>1.78</v>
      </c>
    </row>
    <row r="233" spans="1:10" x14ac:dyDescent="0.25">
      <c r="A233" s="21"/>
      <c r="B233" s="21"/>
      <c r="C233" s="21"/>
      <c r="D233" s="21"/>
      <c r="E233" s="21" t="s">
        <v>103</v>
      </c>
      <c r="F233" s="22">
        <v>10.315215200000001</v>
      </c>
      <c r="G233" s="21" t="s">
        <v>104</v>
      </c>
      <c r="H233" s="22">
        <v>10.11</v>
      </c>
      <c r="I233" s="21" t="s">
        <v>105</v>
      </c>
      <c r="J233" s="22">
        <v>20.420000000000002</v>
      </c>
    </row>
    <row r="234" spans="1:10" ht="14.4" thickBot="1" x14ac:dyDescent="0.3">
      <c r="A234" s="21"/>
      <c r="B234" s="21"/>
      <c r="C234" s="21"/>
      <c r="D234" s="21"/>
      <c r="E234" s="21" t="s">
        <v>106</v>
      </c>
      <c r="F234" s="22">
        <v>6.95</v>
      </c>
      <c r="G234" s="21"/>
      <c r="H234" s="112" t="s">
        <v>107</v>
      </c>
      <c r="I234" s="112"/>
      <c r="J234" s="22">
        <v>34.1</v>
      </c>
    </row>
    <row r="235" spans="1:10" ht="0.9" customHeight="1" thickTop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 ht="18" customHeight="1" x14ac:dyDescent="0.25">
      <c r="A236" s="75"/>
      <c r="B236" s="78" t="s">
        <v>20</v>
      </c>
      <c r="C236" s="75" t="s">
        <v>21</v>
      </c>
      <c r="D236" s="75" t="s">
        <v>6</v>
      </c>
      <c r="E236" s="92" t="s">
        <v>79</v>
      </c>
      <c r="F236" s="92"/>
      <c r="G236" s="79" t="s">
        <v>22</v>
      </c>
      <c r="H236" s="78" t="s">
        <v>7</v>
      </c>
      <c r="I236" s="78" t="s">
        <v>23</v>
      </c>
      <c r="J236" s="78" t="s">
        <v>8</v>
      </c>
    </row>
    <row r="237" spans="1:10" ht="39" customHeight="1" x14ac:dyDescent="0.25">
      <c r="A237" s="77" t="s">
        <v>80</v>
      </c>
      <c r="B237" s="7" t="s">
        <v>544</v>
      </c>
      <c r="C237" s="77" t="s">
        <v>28</v>
      </c>
      <c r="D237" s="77" t="s">
        <v>545</v>
      </c>
      <c r="E237" s="113" t="s">
        <v>146</v>
      </c>
      <c r="F237" s="113"/>
      <c r="G237" s="6" t="s">
        <v>131</v>
      </c>
      <c r="H237" s="12">
        <v>1</v>
      </c>
      <c r="I237" s="8">
        <v>641.36</v>
      </c>
      <c r="J237" s="8">
        <v>641.36</v>
      </c>
    </row>
    <row r="238" spans="1:10" ht="24" customHeight="1" x14ac:dyDescent="0.25">
      <c r="A238" s="13" t="s">
        <v>82</v>
      </c>
      <c r="B238" s="80" t="s">
        <v>83</v>
      </c>
      <c r="C238" s="13" t="s">
        <v>28</v>
      </c>
      <c r="D238" s="13" t="s">
        <v>84</v>
      </c>
      <c r="E238" s="110" t="s">
        <v>85</v>
      </c>
      <c r="F238" s="110"/>
      <c r="G238" s="14" t="s">
        <v>86</v>
      </c>
      <c r="H238" s="15">
        <v>2.0266999999999999</v>
      </c>
      <c r="I238" s="16">
        <v>22.46</v>
      </c>
      <c r="J238" s="16">
        <v>45.51</v>
      </c>
    </row>
    <row r="239" spans="1:10" ht="26.1" customHeight="1" x14ac:dyDescent="0.25">
      <c r="A239" s="13" t="s">
        <v>82</v>
      </c>
      <c r="B239" s="80" t="s">
        <v>170</v>
      </c>
      <c r="C239" s="13" t="s">
        <v>28</v>
      </c>
      <c r="D239" s="13" t="s">
        <v>171</v>
      </c>
      <c r="E239" s="110" t="s">
        <v>85</v>
      </c>
      <c r="F239" s="110"/>
      <c r="G239" s="14" t="s">
        <v>86</v>
      </c>
      <c r="H239" s="15">
        <v>1.2822</v>
      </c>
      <c r="I239" s="16">
        <v>27.17</v>
      </c>
      <c r="J239" s="16">
        <v>34.83</v>
      </c>
    </row>
    <row r="240" spans="1:10" ht="51.9" customHeight="1" x14ac:dyDescent="0.25">
      <c r="A240" s="13" t="s">
        <v>82</v>
      </c>
      <c r="B240" s="80" t="s">
        <v>194</v>
      </c>
      <c r="C240" s="13" t="s">
        <v>28</v>
      </c>
      <c r="D240" s="13" t="s">
        <v>195</v>
      </c>
      <c r="E240" s="110" t="s">
        <v>115</v>
      </c>
      <c r="F240" s="110"/>
      <c r="G240" s="14" t="s">
        <v>121</v>
      </c>
      <c r="H240" s="15">
        <v>0.65990000000000004</v>
      </c>
      <c r="I240" s="16">
        <v>6.91</v>
      </c>
      <c r="J240" s="16">
        <v>4.55</v>
      </c>
    </row>
    <row r="241" spans="1:10" ht="51.9" customHeight="1" x14ac:dyDescent="0.25">
      <c r="A241" s="13" t="s">
        <v>82</v>
      </c>
      <c r="B241" s="80" t="s">
        <v>188</v>
      </c>
      <c r="C241" s="13" t="s">
        <v>28</v>
      </c>
      <c r="D241" s="13" t="s">
        <v>189</v>
      </c>
      <c r="E241" s="110" t="s">
        <v>115</v>
      </c>
      <c r="F241" s="110"/>
      <c r="G241" s="14" t="s">
        <v>116</v>
      </c>
      <c r="H241" s="15">
        <v>0.62229999999999996</v>
      </c>
      <c r="I241" s="16">
        <v>2.2000000000000002</v>
      </c>
      <c r="J241" s="16">
        <v>1.36</v>
      </c>
    </row>
    <row r="242" spans="1:10" ht="26.1" customHeight="1" x14ac:dyDescent="0.25">
      <c r="A242" s="76" t="s">
        <v>92</v>
      </c>
      <c r="B242" s="17" t="s">
        <v>143</v>
      </c>
      <c r="C242" s="76" t="s">
        <v>28</v>
      </c>
      <c r="D242" s="76" t="s">
        <v>144</v>
      </c>
      <c r="E242" s="111" t="s">
        <v>95</v>
      </c>
      <c r="F242" s="111"/>
      <c r="G242" s="18" t="s">
        <v>131</v>
      </c>
      <c r="H242" s="19">
        <v>0.80759999999999998</v>
      </c>
      <c r="I242" s="20">
        <v>96.25</v>
      </c>
      <c r="J242" s="20">
        <v>77.73</v>
      </c>
    </row>
    <row r="243" spans="1:10" ht="24" customHeight="1" x14ac:dyDescent="0.25">
      <c r="A243" s="76" t="s">
        <v>92</v>
      </c>
      <c r="B243" s="17" t="s">
        <v>164</v>
      </c>
      <c r="C243" s="76" t="s">
        <v>28</v>
      </c>
      <c r="D243" s="76" t="s">
        <v>165</v>
      </c>
      <c r="E243" s="111" t="s">
        <v>95</v>
      </c>
      <c r="F243" s="111"/>
      <c r="G243" s="18" t="s">
        <v>96</v>
      </c>
      <c r="H243" s="19">
        <v>274.06349999999998</v>
      </c>
      <c r="I243" s="20">
        <v>1.1299999999999999</v>
      </c>
      <c r="J243" s="20">
        <v>309.69</v>
      </c>
    </row>
    <row r="244" spans="1:10" ht="26.1" customHeight="1" x14ac:dyDescent="0.25">
      <c r="A244" s="76" t="s">
        <v>92</v>
      </c>
      <c r="B244" s="17" t="s">
        <v>228</v>
      </c>
      <c r="C244" s="76" t="s">
        <v>28</v>
      </c>
      <c r="D244" s="76" t="s">
        <v>229</v>
      </c>
      <c r="E244" s="111" t="s">
        <v>95</v>
      </c>
      <c r="F244" s="111"/>
      <c r="G244" s="18" t="s">
        <v>131</v>
      </c>
      <c r="H244" s="19">
        <v>0.58130000000000004</v>
      </c>
      <c r="I244" s="20">
        <v>288.48</v>
      </c>
      <c r="J244" s="20">
        <v>167.69</v>
      </c>
    </row>
    <row r="245" spans="1:10" x14ac:dyDescent="0.25">
      <c r="A245" s="21"/>
      <c r="B245" s="21"/>
      <c r="C245" s="21"/>
      <c r="D245" s="21"/>
      <c r="E245" s="21" t="s">
        <v>103</v>
      </c>
      <c r="F245" s="22">
        <v>29.344311982218631</v>
      </c>
      <c r="G245" s="21" t="s">
        <v>104</v>
      </c>
      <c r="H245" s="22">
        <v>28.75</v>
      </c>
      <c r="I245" s="21" t="s">
        <v>105</v>
      </c>
      <c r="J245" s="22">
        <v>58.09</v>
      </c>
    </row>
    <row r="246" spans="1:10" ht="14.4" thickBot="1" x14ac:dyDescent="0.3">
      <c r="A246" s="21"/>
      <c r="B246" s="21"/>
      <c r="C246" s="21"/>
      <c r="D246" s="21"/>
      <c r="E246" s="21" t="s">
        <v>106</v>
      </c>
      <c r="F246" s="22">
        <v>164.38</v>
      </c>
      <c r="G246" s="21"/>
      <c r="H246" s="112" t="s">
        <v>107</v>
      </c>
      <c r="I246" s="112"/>
      <c r="J246" s="22">
        <v>805.74</v>
      </c>
    </row>
    <row r="247" spans="1:10" ht="0.9" customHeight="1" thickTop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 ht="18" customHeight="1" x14ac:dyDescent="0.25">
      <c r="A248" s="75"/>
      <c r="B248" s="78" t="s">
        <v>20</v>
      </c>
      <c r="C248" s="75" t="s">
        <v>21</v>
      </c>
      <c r="D248" s="75" t="s">
        <v>6</v>
      </c>
      <c r="E248" s="92" t="s">
        <v>79</v>
      </c>
      <c r="F248" s="92"/>
      <c r="G248" s="79" t="s">
        <v>22</v>
      </c>
      <c r="H248" s="78" t="s">
        <v>7</v>
      </c>
      <c r="I248" s="78" t="s">
        <v>23</v>
      </c>
      <c r="J248" s="78" t="s">
        <v>8</v>
      </c>
    </row>
    <row r="249" spans="1:10" ht="39" customHeight="1" x14ac:dyDescent="0.25">
      <c r="A249" s="77" t="s">
        <v>80</v>
      </c>
      <c r="B249" s="7" t="s">
        <v>230</v>
      </c>
      <c r="C249" s="77" t="s">
        <v>28</v>
      </c>
      <c r="D249" s="77" t="s">
        <v>231</v>
      </c>
      <c r="E249" s="113" t="s">
        <v>146</v>
      </c>
      <c r="F249" s="113"/>
      <c r="G249" s="6" t="s">
        <v>131</v>
      </c>
      <c r="H249" s="12">
        <v>1</v>
      </c>
      <c r="I249" s="8">
        <v>578.85</v>
      </c>
      <c r="J249" s="8">
        <v>578.85</v>
      </c>
    </row>
    <row r="250" spans="1:10" ht="24" customHeight="1" x14ac:dyDescent="0.25">
      <c r="A250" s="13" t="s">
        <v>82</v>
      </c>
      <c r="B250" s="80" t="s">
        <v>83</v>
      </c>
      <c r="C250" s="13" t="s">
        <v>28</v>
      </c>
      <c r="D250" s="13" t="s">
        <v>84</v>
      </c>
      <c r="E250" s="110" t="s">
        <v>85</v>
      </c>
      <c r="F250" s="110"/>
      <c r="G250" s="14" t="s">
        <v>86</v>
      </c>
      <c r="H250" s="15">
        <v>2.1057999999999999</v>
      </c>
      <c r="I250" s="16">
        <v>22.46</v>
      </c>
      <c r="J250" s="16">
        <v>47.29</v>
      </c>
    </row>
    <row r="251" spans="1:10" ht="26.1" customHeight="1" x14ac:dyDescent="0.25">
      <c r="A251" s="13" t="s">
        <v>82</v>
      </c>
      <c r="B251" s="80" t="s">
        <v>170</v>
      </c>
      <c r="C251" s="13" t="s">
        <v>28</v>
      </c>
      <c r="D251" s="13" t="s">
        <v>171</v>
      </c>
      <c r="E251" s="110" t="s">
        <v>85</v>
      </c>
      <c r="F251" s="110"/>
      <c r="G251" s="14" t="s">
        <v>86</v>
      </c>
      <c r="H251" s="15">
        <v>1.3314999999999999</v>
      </c>
      <c r="I251" s="16">
        <v>27.17</v>
      </c>
      <c r="J251" s="16">
        <v>36.17</v>
      </c>
    </row>
    <row r="252" spans="1:10" ht="51.9" customHeight="1" x14ac:dyDescent="0.25">
      <c r="A252" s="13" t="s">
        <v>82</v>
      </c>
      <c r="B252" s="80" t="s">
        <v>194</v>
      </c>
      <c r="C252" s="13" t="s">
        <v>28</v>
      </c>
      <c r="D252" s="13" t="s">
        <v>195</v>
      </c>
      <c r="E252" s="110" t="s">
        <v>115</v>
      </c>
      <c r="F252" s="110"/>
      <c r="G252" s="14" t="s">
        <v>121</v>
      </c>
      <c r="H252" s="15">
        <v>0.68530000000000002</v>
      </c>
      <c r="I252" s="16">
        <v>6.91</v>
      </c>
      <c r="J252" s="16">
        <v>4.7300000000000004</v>
      </c>
    </row>
    <row r="253" spans="1:10" ht="51.9" customHeight="1" x14ac:dyDescent="0.25">
      <c r="A253" s="13" t="s">
        <v>82</v>
      </c>
      <c r="B253" s="80" t="s">
        <v>188</v>
      </c>
      <c r="C253" s="13" t="s">
        <v>28</v>
      </c>
      <c r="D253" s="13" t="s">
        <v>189</v>
      </c>
      <c r="E253" s="110" t="s">
        <v>115</v>
      </c>
      <c r="F253" s="110"/>
      <c r="G253" s="14" t="s">
        <v>116</v>
      </c>
      <c r="H253" s="15">
        <v>0.6462</v>
      </c>
      <c r="I253" s="16">
        <v>2.2000000000000002</v>
      </c>
      <c r="J253" s="16">
        <v>1.42</v>
      </c>
    </row>
    <row r="254" spans="1:10" ht="26.1" customHeight="1" x14ac:dyDescent="0.25">
      <c r="A254" s="76" t="s">
        <v>92</v>
      </c>
      <c r="B254" s="17" t="s">
        <v>143</v>
      </c>
      <c r="C254" s="76" t="s">
        <v>28</v>
      </c>
      <c r="D254" s="76" t="s">
        <v>144</v>
      </c>
      <c r="E254" s="111" t="s">
        <v>95</v>
      </c>
      <c r="F254" s="111"/>
      <c r="G254" s="18" t="s">
        <v>131</v>
      </c>
      <c r="H254" s="19">
        <v>0.83250000000000002</v>
      </c>
      <c r="I254" s="20">
        <v>96.25</v>
      </c>
      <c r="J254" s="20">
        <v>80.12</v>
      </c>
    </row>
    <row r="255" spans="1:10" ht="24" customHeight="1" x14ac:dyDescent="0.25">
      <c r="A255" s="76" t="s">
        <v>92</v>
      </c>
      <c r="B255" s="17" t="s">
        <v>164</v>
      </c>
      <c r="C255" s="76" t="s">
        <v>28</v>
      </c>
      <c r="D255" s="76" t="s">
        <v>165</v>
      </c>
      <c r="E255" s="111" t="s">
        <v>95</v>
      </c>
      <c r="F255" s="111"/>
      <c r="G255" s="18" t="s">
        <v>96</v>
      </c>
      <c r="H255" s="19">
        <v>213.45310000000001</v>
      </c>
      <c r="I255" s="20">
        <v>1.1299999999999999</v>
      </c>
      <c r="J255" s="20">
        <v>241.2</v>
      </c>
    </row>
    <row r="256" spans="1:10" ht="26.1" customHeight="1" x14ac:dyDescent="0.25">
      <c r="A256" s="76" t="s">
        <v>92</v>
      </c>
      <c r="B256" s="17" t="s">
        <v>228</v>
      </c>
      <c r="C256" s="76" t="s">
        <v>28</v>
      </c>
      <c r="D256" s="76" t="s">
        <v>229</v>
      </c>
      <c r="E256" s="111" t="s">
        <v>95</v>
      </c>
      <c r="F256" s="111"/>
      <c r="G256" s="18" t="s">
        <v>131</v>
      </c>
      <c r="H256" s="19">
        <v>0.58209999999999995</v>
      </c>
      <c r="I256" s="20">
        <v>288.48</v>
      </c>
      <c r="J256" s="20">
        <v>167.92</v>
      </c>
    </row>
    <row r="257" spans="1:10" x14ac:dyDescent="0.25">
      <c r="A257" s="21"/>
      <c r="B257" s="21"/>
      <c r="C257" s="21"/>
      <c r="D257" s="21"/>
      <c r="E257" s="21" t="s">
        <v>103</v>
      </c>
      <c r="F257" s="22">
        <v>30.480905233380479</v>
      </c>
      <c r="G257" s="21" t="s">
        <v>104</v>
      </c>
      <c r="H257" s="22">
        <v>29.86</v>
      </c>
      <c r="I257" s="21" t="s">
        <v>105</v>
      </c>
      <c r="J257" s="22">
        <v>60.34</v>
      </c>
    </row>
    <row r="258" spans="1:10" ht="14.4" thickBot="1" x14ac:dyDescent="0.3">
      <c r="A258" s="21"/>
      <c r="B258" s="21"/>
      <c r="C258" s="21"/>
      <c r="D258" s="21"/>
      <c r="E258" s="21" t="s">
        <v>106</v>
      </c>
      <c r="F258" s="22">
        <v>148.35</v>
      </c>
      <c r="G258" s="21"/>
      <c r="H258" s="112" t="s">
        <v>107</v>
      </c>
      <c r="I258" s="112"/>
      <c r="J258" s="22">
        <v>727.2</v>
      </c>
    </row>
    <row r="259" spans="1:10" ht="0.9" customHeight="1" thickTop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</row>
    <row r="260" spans="1:10" ht="18" customHeight="1" x14ac:dyDescent="0.25">
      <c r="A260" s="75"/>
      <c r="B260" s="78" t="s">
        <v>20</v>
      </c>
      <c r="C260" s="75" t="s">
        <v>21</v>
      </c>
      <c r="D260" s="75" t="s">
        <v>6</v>
      </c>
      <c r="E260" s="92" t="s">
        <v>79</v>
      </c>
      <c r="F260" s="92"/>
      <c r="G260" s="79" t="s">
        <v>22</v>
      </c>
      <c r="H260" s="78" t="s">
        <v>7</v>
      </c>
      <c r="I260" s="78" t="s">
        <v>23</v>
      </c>
      <c r="J260" s="78" t="s">
        <v>8</v>
      </c>
    </row>
    <row r="261" spans="1:10" ht="26.1" customHeight="1" x14ac:dyDescent="0.25">
      <c r="A261" s="77" t="s">
        <v>80</v>
      </c>
      <c r="B261" s="7" t="s">
        <v>202</v>
      </c>
      <c r="C261" s="77" t="s">
        <v>28</v>
      </c>
      <c r="D261" s="77" t="s">
        <v>203</v>
      </c>
      <c r="E261" s="113" t="s">
        <v>85</v>
      </c>
      <c r="F261" s="113"/>
      <c r="G261" s="6" t="s">
        <v>86</v>
      </c>
      <c r="H261" s="12">
        <v>1</v>
      </c>
      <c r="I261" s="8">
        <v>0.23</v>
      </c>
      <c r="J261" s="8">
        <v>0.23</v>
      </c>
    </row>
    <row r="262" spans="1:10" ht="24" customHeight="1" x14ac:dyDescent="0.25">
      <c r="A262" s="76" t="s">
        <v>92</v>
      </c>
      <c r="B262" s="17" t="s">
        <v>211</v>
      </c>
      <c r="C262" s="76" t="s">
        <v>28</v>
      </c>
      <c r="D262" s="76" t="s">
        <v>212</v>
      </c>
      <c r="E262" s="111" t="s">
        <v>213</v>
      </c>
      <c r="F262" s="111"/>
      <c r="G262" s="18" t="s">
        <v>86</v>
      </c>
      <c r="H262" s="19">
        <v>1.154E-2</v>
      </c>
      <c r="I262" s="20">
        <v>20.190000000000001</v>
      </c>
      <c r="J262" s="20">
        <v>0.23</v>
      </c>
    </row>
    <row r="263" spans="1:10" x14ac:dyDescent="0.25">
      <c r="A263" s="21"/>
      <c r="B263" s="21"/>
      <c r="C263" s="21"/>
      <c r="D263" s="21"/>
      <c r="E263" s="21" t="s">
        <v>103</v>
      </c>
      <c r="F263" s="22">
        <v>0.1161851</v>
      </c>
      <c r="G263" s="21" t="s">
        <v>104</v>
      </c>
      <c r="H263" s="22">
        <v>0.12</v>
      </c>
      <c r="I263" s="21" t="s">
        <v>105</v>
      </c>
      <c r="J263" s="22">
        <v>0.23</v>
      </c>
    </row>
    <row r="264" spans="1:10" ht="14.4" thickBot="1" x14ac:dyDescent="0.3">
      <c r="A264" s="21"/>
      <c r="B264" s="21"/>
      <c r="C264" s="21"/>
      <c r="D264" s="21"/>
      <c r="E264" s="21" t="s">
        <v>106</v>
      </c>
      <c r="F264" s="22">
        <v>0.05</v>
      </c>
      <c r="G264" s="21"/>
      <c r="H264" s="112" t="s">
        <v>107</v>
      </c>
      <c r="I264" s="112"/>
      <c r="J264" s="22">
        <v>0.28000000000000003</v>
      </c>
    </row>
    <row r="265" spans="1:10" ht="0.9" customHeight="1" thickTop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ht="18" customHeight="1" x14ac:dyDescent="0.25">
      <c r="A266" s="75"/>
      <c r="B266" s="78" t="s">
        <v>20</v>
      </c>
      <c r="C266" s="75" t="s">
        <v>21</v>
      </c>
      <c r="D266" s="75" t="s">
        <v>6</v>
      </c>
      <c r="E266" s="92" t="s">
        <v>79</v>
      </c>
      <c r="F266" s="92"/>
      <c r="G266" s="79" t="s">
        <v>22</v>
      </c>
      <c r="H266" s="78" t="s">
        <v>7</v>
      </c>
      <c r="I266" s="78" t="s">
        <v>23</v>
      </c>
      <c r="J266" s="78" t="s">
        <v>8</v>
      </c>
    </row>
    <row r="267" spans="1:10" ht="26.1" customHeight="1" x14ac:dyDescent="0.25">
      <c r="A267" s="77" t="s">
        <v>80</v>
      </c>
      <c r="B267" s="7" t="s">
        <v>220</v>
      </c>
      <c r="C267" s="77" t="s">
        <v>28</v>
      </c>
      <c r="D267" s="77" t="s">
        <v>221</v>
      </c>
      <c r="E267" s="113" t="s">
        <v>85</v>
      </c>
      <c r="F267" s="113"/>
      <c r="G267" s="6" t="s">
        <v>86</v>
      </c>
      <c r="H267" s="12">
        <v>1</v>
      </c>
      <c r="I267" s="8">
        <v>0.23</v>
      </c>
      <c r="J267" s="8">
        <v>0.23</v>
      </c>
    </row>
    <row r="268" spans="1:10" ht="24" customHeight="1" x14ac:dyDescent="0.25">
      <c r="A268" s="76" t="s">
        <v>92</v>
      </c>
      <c r="B268" s="17" t="s">
        <v>222</v>
      </c>
      <c r="C268" s="76" t="s">
        <v>28</v>
      </c>
      <c r="D268" s="76" t="s">
        <v>223</v>
      </c>
      <c r="E268" s="111" t="s">
        <v>213</v>
      </c>
      <c r="F268" s="111"/>
      <c r="G268" s="18" t="s">
        <v>86</v>
      </c>
      <c r="H268" s="19">
        <v>1.154E-2</v>
      </c>
      <c r="I268" s="20">
        <v>20.190000000000001</v>
      </c>
      <c r="J268" s="20">
        <v>0.23</v>
      </c>
    </row>
    <row r="269" spans="1:10" x14ac:dyDescent="0.25">
      <c r="A269" s="21"/>
      <c r="B269" s="21"/>
      <c r="C269" s="21"/>
      <c r="D269" s="21"/>
      <c r="E269" s="21" t="s">
        <v>103</v>
      </c>
      <c r="F269" s="22">
        <v>0.1161851</v>
      </c>
      <c r="G269" s="21" t="s">
        <v>104</v>
      </c>
      <c r="H269" s="22">
        <v>0.12</v>
      </c>
      <c r="I269" s="21" t="s">
        <v>105</v>
      </c>
      <c r="J269" s="22">
        <v>0.23</v>
      </c>
    </row>
    <row r="270" spans="1:10" ht="14.4" thickBot="1" x14ac:dyDescent="0.3">
      <c r="A270" s="21"/>
      <c r="B270" s="21"/>
      <c r="C270" s="21"/>
      <c r="D270" s="21"/>
      <c r="E270" s="21" t="s">
        <v>106</v>
      </c>
      <c r="F270" s="22">
        <v>0.05</v>
      </c>
      <c r="G270" s="21"/>
      <c r="H270" s="112" t="s">
        <v>107</v>
      </c>
      <c r="I270" s="112"/>
      <c r="J270" s="22">
        <v>0.28000000000000003</v>
      </c>
    </row>
    <row r="271" spans="1:10" ht="0.9" customHeight="1" thickTop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</row>
    <row r="272" spans="1:10" ht="18" customHeight="1" x14ac:dyDescent="0.25">
      <c r="A272" s="75"/>
      <c r="B272" s="78" t="s">
        <v>20</v>
      </c>
      <c r="C272" s="75" t="s">
        <v>21</v>
      </c>
      <c r="D272" s="75" t="s">
        <v>6</v>
      </c>
      <c r="E272" s="92" t="s">
        <v>79</v>
      </c>
      <c r="F272" s="92"/>
      <c r="G272" s="79" t="s">
        <v>22</v>
      </c>
      <c r="H272" s="78" t="s">
        <v>7</v>
      </c>
      <c r="I272" s="78" t="s">
        <v>23</v>
      </c>
      <c r="J272" s="78" t="s">
        <v>8</v>
      </c>
    </row>
    <row r="273" spans="1:10" ht="26.1" customHeight="1" x14ac:dyDescent="0.25">
      <c r="A273" s="77" t="s">
        <v>80</v>
      </c>
      <c r="B273" s="7" t="s">
        <v>232</v>
      </c>
      <c r="C273" s="77" t="s">
        <v>28</v>
      </c>
      <c r="D273" s="77" t="s">
        <v>233</v>
      </c>
      <c r="E273" s="113" t="s">
        <v>85</v>
      </c>
      <c r="F273" s="113"/>
      <c r="G273" s="6" t="s">
        <v>86</v>
      </c>
      <c r="H273" s="12">
        <v>1</v>
      </c>
      <c r="I273" s="8">
        <v>0.67</v>
      </c>
      <c r="J273" s="8">
        <v>0.67</v>
      </c>
    </row>
    <row r="274" spans="1:10" ht="24" customHeight="1" x14ac:dyDescent="0.25">
      <c r="A274" s="76" t="s">
        <v>92</v>
      </c>
      <c r="B274" s="17" t="s">
        <v>234</v>
      </c>
      <c r="C274" s="76" t="s">
        <v>28</v>
      </c>
      <c r="D274" s="76" t="s">
        <v>235</v>
      </c>
      <c r="E274" s="111" t="s">
        <v>213</v>
      </c>
      <c r="F274" s="111"/>
      <c r="G274" s="18" t="s">
        <v>86</v>
      </c>
      <c r="H274" s="19">
        <v>2.12E-2</v>
      </c>
      <c r="I274" s="20">
        <v>31.63</v>
      </c>
      <c r="J274" s="20">
        <v>0.67</v>
      </c>
    </row>
    <row r="275" spans="1:10" x14ac:dyDescent="0.25">
      <c r="A275" s="21"/>
      <c r="B275" s="21"/>
      <c r="C275" s="21"/>
      <c r="D275" s="21"/>
      <c r="E275" s="21" t="s">
        <v>103</v>
      </c>
      <c r="F275" s="22">
        <v>0.33845219999999998</v>
      </c>
      <c r="G275" s="21" t="s">
        <v>104</v>
      </c>
      <c r="H275" s="22">
        <v>0.34</v>
      </c>
      <c r="I275" s="21" t="s">
        <v>105</v>
      </c>
      <c r="J275" s="22">
        <v>0.67</v>
      </c>
    </row>
    <row r="276" spans="1:10" ht="14.4" thickBot="1" x14ac:dyDescent="0.3">
      <c r="A276" s="21"/>
      <c r="B276" s="21"/>
      <c r="C276" s="21"/>
      <c r="D276" s="21"/>
      <c r="E276" s="21" t="s">
        <v>106</v>
      </c>
      <c r="F276" s="22">
        <v>0.17</v>
      </c>
      <c r="G276" s="21"/>
      <c r="H276" s="112" t="s">
        <v>107</v>
      </c>
      <c r="I276" s="112"/>
      <c r="J276" s="22">
        <v>0.84</v>
      </c>
    </row>
    <row r="277" spans="1:10" ht="0.9" customHeight="1" thickTop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</row>
    <row r="278" spans="1:10" ht="18" customHeight="1" x14ac:dyDescent="0.25">
      <c r="A278" s="75"/>
      <c r="B278" s="78" t="s">
        <v>20</v>
      </c>
      <c r="C278" s="75" t="s">
        <v>21</v>
      </c>
      <c r="D278" s="75" t="s">
        <v>6</v>
      </c>
      <c r="E278" s="92" t="s">
        <v>79</v>
      </c>
      <c r="F278" s="92"/>
      <c r="G278" s="79" t="s">
        <v>22</v>
      </c>
      <c r="H278" s="78" t="s">
        <v>7</v>
      </c>
      <c r="I278" s="78" t="s">
        <v>23</v>
      </c>
      <c r="J278" s="78" t="s">
        <v>8</v>
      </c>
    </row>
    <row r="279" spans="1:10" ht="26.1" customHeight="1" x14ac:dyDescent="0.25">
      <c r="A279" s="77" t="s">
        <v>80</v>
      </c>
      <c r="B279" s="7" t="s">
        <v>236</v>
      </c>
      <c r="C279" s="77" t="s">
        <v>28</v>
      </c>
      <c r="D279" s="77" t="s">
        <v>237</v>
      </c>
      <c r="E279" s="113" t="s">
        <v>85</v>
      </c>
      <c r="F279" s="113"/>
      <c r="G279" s="6" t="s">
        <v>86</v>
      </c>
      <c r="H279" s="12">
        <v>1</v>
      </c>
      <c r="I279" s="8">
        <v>1.82</v>
      </c>
      <c r="J279" s="8">
        <v>1.82</v>
      </c>
    </row>
    <row r="280" spans="1:10" ht="24" customHeight="1" x14ac:dyDescent="0.25">
      <c r="A280" s="76" t="s">
        <v>92</v>
      </c>
      <c r="B280" s="17" t="s">
        <v>238</v>
      </c>
      <c r="C280" s="76" t="s">
        <v>28</v>
      </c>
      <c r="D280" s="76" t="s">
        <v>239</v>
      </c>
      <c r="E280" s="111" t="s">
        <v>213</v>
      </c>
      <c r="F280" s="111"/>
      <c r="G280" s="18" t="s">
        <v>86</v>
      </c>
      <c r="H280" s="19">
        <v>1.4760000000000001E-2</v>
      </c>
      <c r="I280" s="20">
        <v>123.98</v>
      </c>
      <c r="J280" s="20">
        <v>1.82</v>
      </c>
    </row>
    <row r="281" spans="1:10" x14ac:dyDescent="0.25">
      <c r="A281" s="21"/>
      <c r="B281" s="21"/>
      <c r="C281" s="21"/>
      <c r="D281" s="21"/>
      <c r="E281" s="21" t="s">
        <v>103</v>
      </c>
      <c r="F281" s="22">
        <v>0.91937769999999996</v>
      </c>
      <c r="G281" s="21" t="s">
        <v>104</v>
      </c>
      <c r="H281" s="22">
        <v>0.91</v>
      </c>
      <c r="I281" s="21" t="s">
        <v>105</v>
      </c>
      <c r="J281" s="22">
        <v>1.82</v>
      </c>
    </row>
    <row r="282" spans="1:10" ht="14.4" thickBot="1" x14ac:dyDescent="0.3">
      <c r="A282" s="21"/>
      <c r="B282" s="21"/>
      <c r="C282" s="21"/>
      <c r="D282" s="21"/>
      <c r="E282" s="21" t="s">
        <v>106</v>
      </c>
      <c r="F282" s="22">
        <v>0.46</v>
      </c>
      <c r="G282" s="21"/>
      <c r="H282" s="112" t="s">
        <v>107</v>
      </c>
      <c r="I282" s="112"/>
      <c r="J282" s="22">
        <v>2.2799999999999998</v>
      </c>
    </row>
    <row r="283" spans="1:10" ht="0.9" customHeight="1" thickTop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ht="18" customHeight="1" x14ac:dyDescent="0.25">
      <c r="A284" s="75"/>
      <c r="B284" s="78" t="s">
        <v>20</v>
      </c>
      <c r="C284" s="75" t="s">
        <v>21</v>
      </c>
      <c r="D284" s="75" t="s">
        <v>6</v>
      </c>
      <c r="E284" s="92" t="s">
        <v>79</v>
      </c>
      <c r="F284" s="92"/>
      <c r="G284" s="79" t="s">
        <v>22</v>
      </c>
      <c r="H284" s="78" t="s">
        <v>7</v>
      </c>
      <c r="I284" s="78" t="s">
        <v>23</v>
      </c>
      <c r="J284" s="78" t="s">
        <v>8</v>
      </c>
    </row>
    <row r="285" spans="1:10" ht="39" customHeight="1" x14ac:dyDescent="0.25">
      <c r="A285" s="77" t="s">
        <v>80</v>
      </c>
      <c r="B285" s="7" t="s">
        <v>240</v>
      </c>
      <c r="C285" s="77" t="s">
        <v>28</v>
      </c>
      <c r="D285" s="77" t="s">
        <v>241</v>
      </c>
      <c r="E285" s="113" t="s">
        <v>85</v>
      </c>
      <c r="F285" s="113"/>
      <c r="G285" s="6" t="s">
        <v>86</v>
      </c>
      <c r="H285" s="12">
        <v>1</v>
      </c>
      <c r="I285" s="8">
        <v>0.17</v>
      </c>
      <c r="J285" s="8">
        <v>0.17</v>
      </c>
    </row>
    <row r="286" spans="1:10" ht="26.1" customHeight="1" x14ac:dyDescent="0.25">
      <c r="A286" s="76" t="s">
        <v>92</v>
      </c>
      <c r="B286" s="17" t="s">
        <v>242</v>
      </c>
      <c r="C286" s="76" t="s">
        <v>28</v>
      </c>
      <c r="D286" s="76" t="s">
        <v>243</v>
      </c>
      <c r="E286" s="111" t="s">
        <v>213</v>
      </c>
      <c r="F286" s="111"/>
      <c r="G286" s="18" t="s">
        <v>86</v>
      </c>
      <c r="H286" s="19">
        <v>8.3099999999999997E-3</v>
      </c>
      <c r="I286" s="20">
        <v>21.32</v>
      </c>
      <c r="J286" s="20">
        <v>0.17</v>
      </c>
    </row>
    <row r="287" spans="1:10" x14ac:dyDescent="0.25">
      <c r="A287" s="21"/>
      <c r="B287" s="21"/>
      <c r="C287" s="21"/>
      <c r="D287" s="21"/>
      <c r="E287" s="21" t="s">
        <v>103</v>
      </c>
      <c r="F287" s="22">
        <v>8.5875900000000005E-2</v>
      </c>
      <c r="G287" s="21" t="s">
        <v>104</v>
      </c>
      <c r="H287" s="22">
        <v>0.09</v>
      </c>
      <c r="I287" s="21" t="s">
        <v>105</v>
      </c>
      <c r="J287" s="22">
        <v>0.17</v>
      </c>
    </row>
    <row r="288" spans="1:10" ht="14.4" thickBot="1" x14ac:dyDescent="0.3">
      <c r="A288" s="21"/>
      <c r="B288" s="21"/>
      <c r="C288" s="21"/>
      <c r="D288" s="21"/>
      <c r="E288" s="21" t="s">
        <v>106</v>
      </c>
      <c r="F288" s="22">
        <v>0.04</v>
      </c>
      <c r="G288" s="21"/>
      <c r="H288" s="112" t="s">
        <v>107</v>
      </c>
      <c r="I288" s="112"/>
      <c r="J288" s="22">
        <v>0.21</v>
      </c>
    </row>
    <row r="289" spans="1:10" ht="0.9" customHeight="1" thickTop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</row>
    <row r="290" spans="1:10" ht="18" customHeight="1" x14ac:dyDescent="0.25">
      <c r="A290" s="75"/>
      <c r="B290" s="78" t="s">
        <v>20</v>
      </c>
      <c r="C290" s="75" t="s">
        <v>21</v>
      </c>
      <c r="D290" s="75" t="s">
        <v>6</v>
      </c>
      <c r="E290" s="92" t="s">
        <v>79</v>
      </c>
      <c r="F290" s="92"/>
      <c r="G290" s="79" t="s">
        <v>22</v>
      </c>
      <c r="H290" s="78" t="s">
        <v>7</v>
      </c>
      <c r="I290" s="78" t="s">
        <v>23</v>
      </c>
      <c r="J290" s="78" t="s">
        <v>8</v>
      </c>
    </row>
    <row r="291" spans="1:10" ht="26.1" customHeight="1" x14ac:dyDescent="0.25">
      <c r="A291" s="77" t="s">
        <v>80</v>
      </c>
      <c r="B291" s="7" t="s">
        <v>244</v>
      </c>
      <c r="C291" s="77" t="s">
        <v>28</v>
      </c>
      <c r="D291" s="77" t="s">
        <v>245</v>
      </c>
      <c r="E291" s="113" t="s">
        <v>85</v>
      </c>
      <c r="F291" s="113"/>
      <c r="G291" s="6" t="s">
        <v>86</v>
      </c>
      <c r="H291" s="12">
        <v>1</v>
      </c>
      <c r="I291" s="8">
        <v>0.33</v>
      </c>
      <c r="J291" s="8">
        <v>0.33</v>
      </c>
    </row>
    <row r="292" spans="1:10" ht="24" customHeight="1" x14ac:dyDescent="0.25">
      <c r="A292" s="76" t="s">
        <v>92</v>
      </c>
      <c r="B292" s="17" t="s">
        <v>246</v>
      </c>
      <c r="C292" s="76" t="s">
        <v>28</v>
      </c>
      <c r="D292" s="76" t="s">
        <v>247</v>
      </c>
      <c r="E292" s="111" t="s">
        <v>213</v>
      </c>
      <c r="F292" s="111"/>
      <c r="G292" s="18" t="s">
        <v>86</v>
      </c>
      <c r="H292" s="19">
        <v>8.3099999999999997E-3</v>
      </c>
      <c r="I292" s="20">
        <v>40.020000000000003</v>
      </c>
      <c r="J292" s="20">
        <v>0.33</v>
      </c>
    </row>
    <row r="293" spans="1:10" x14ac:dyDescent="0.25">
      <c r="A293" s="21"/>
      <c r="B293" s="21"/>
      <c r="C293" s="21"/>
      <c r="D293" s="21"/>
      <c r="E293" s="21" t="s">
        <v>103</v>
      </c>
      <c r="F293" s="22">
        <v>0.1667003</v>
      </c>
      <c r="G293" s="21" t="s">
        <v>104</v>
      </c>
      <c r="H293" s="22">
        <v>0.17</v>
      </c>
      <c r="I293" s="21" t="s">
        <v>105</v>
      </c>
      <c r="J293" s="22">
        <v>0.33</v>
      </c>
    </row>
    <row r="294" spans="1:10" ht="14.4" thickBot="1" x14ac:dyDescent="0.3">
      <c r="A294" s="21"/>
      <c r="B294" s="21"/>
      <c r="C294" s="21"/>
      <c r="D294" s="21"/>
      <c r="E294" s="21" t="s">
        <v>106</v>
      </c>
      <c r="F294" s="22">
        <v>0.08</v>
      </c>
      <c r="G294" s="21"/>
      <c r="H294" s="112" t="s">
        <v>107</v>
      </c>
      <c r="I294" s="112"/>
      <c r="J294" s="22">
        <v>0.41</v>
      </c>
    </row>
    <row r="295" spans="1:10" ht="0.9" customHeight="1" thickTop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</row>
    <row r="296" spans="1:10" ht="18" customHeight="1" x14ac:dyDescent="0.25">
      <c r="A296" s="75"/>
      <c r="B296" s="78" t="s">
        <v>20</v>
      </c>
      <c r="C296" s="75" t="s">
        <v>21</v>
      </c>
      <c r="D296" s="75" t="s">
        <v>6</v>
      </c>
      <c r="E296" s="92" t="s">
        <v>79</v>
      </c>
      <c r="F296" s="92"/>
      <c r="G296" s="79" t="s">
        <v>22</v>
      </c>
      <c r="H296" s="78" t="s">
        <v>7</v>
      </c>
      <c r="I296" s="78" t="s">
        <v>23</v>
      </c>
      <c r="J296" s="78" t="s">
        <v>8</v>
      </c>
    </row>
    <row r="297" spans="1:10" ht="26.1" customHeight="1" x14ac:dyDescent="0.25">
      <c r="A297" s="77" t="s">
        <v>80</v>
      </c>
      <c r="B297" s="7" t="s">
        <v>248</v>
      </c>
      <c r="C297" s="77" t="s">
        <v>28</v>
      </c>
      <c r="D297" s="77" t="s">
        <v>249</v>
      </c>
      <c r="E297" s="113" t="s">
        <v>85</v>
      </c>
      <c r="F297" s="113"/>
      <c r="G297" s="6" t="s">
        <v>86</v>
      </c>
      <c r="H297" s="12">
        <v>1</v>
      </c>
      <c r="I297" s="8">
        <v>0.17</v>
      </c>
      <c r="J297" s="8">
        <v>0.17</v>
      </c>
    </row>
    <row r="298" spans="1:10" ht="24" customHeight="1" x14ac:dyDescent="0.25">
      <c r="A298" s="76" t="s">
        <v>92</v>
      </c>
      <c r="B298" s="17" t="s">
        <v>250</v>
      </c>
      <c r="C298" s="76" t="s">
        <v>28</v>
      </c>
      <c r="D298" s="76" t="s">
        <v>251</v>
      </c>
      <c r="E298" s="111" t="s">
        <v>213</v>
      </c>
      <c r="F298" s="111"/>
      <c r="G298" s="18" t="s">
        <v>86</v>
      </c>
      <c r="H298" s="19">
        <v>8.3099999999999997E-3</v>
      </c>
      <c r="I298" s="20">
        <v>20.48</v>
      </c>
      <c r="J298" s="20">
        <v>0.17</v>
      </c>
    </row>
    <row r="299" spans="1:10" x14ac:dyDescent="0.25">
      <c r="A299" s="21"/>
      <c r="B299" s="21"/>
      <c r="C299" s="21"/>
      <c r="D299" s="21"/>
      <c r="E299" s="21" t="s">
        <v>103</v>
      </c>
      <c r="F299" s="22">
        <v>8.5875900000000005E-2</v>
      </c>
      <c r="G299" s="21" t="s">
        <v>104</v>
      </c>
      <c r="H299" s="22">
        <v>0.09</v>
      </c>
      <c r="I299" s="21" t="s">
        <v>105</v>
      </c>
      <c r="J299" s="22">
        <v>0.17</v>
      </c>
    </row>
    <row r="300" spans="1:10" ht="14.4" thickBot="1" x14ac:dyDescent="0.3">
      <c r="A300" s="21"/>
      <c r="B300" s="21"/>
      <c r="C300" s="21"/>
      <c r="D300" s="21"/>
      <c r="E300" s="21" t="s">
        <v>106</v>
      </c>
      <c r="F300" s="22">
        <v>0.04</v>
      </c>
      <c r="G300" s="21"/>
      <c r="H300" s="112" t="s">
        <v>107</v>
      </c>
      <c r="I300" s="112"/>
      <c r="J300" s="22">
        <v>0.21</v>
      </c>
    </row>
    <row r="301" spans="1:10" ht="0.9" customHeight="1" thickTop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</row>
    <row r="302" spans="1:10" ht="18" customHeight="1" x14ac:dyDescent="0.25">
      <c r="A302" s="75"/>
      <c r="B302" s="78" t="s">
        <v>20</v>
      </c>
      <c r="C302" s="75" t="s">
        <v>21</v>
      </c>
      <c r="D302" s="75" t="s">
        <v>6</v>
      </c>
      <c r="E302" s="92" t="s">
        <v>79</v>
      </c>
      <c r="F302" s="92"/>
      <c r="G302" s="79" t="s">
        <v>22</v>
      </c>
      <c r="H302" s="78" t="s">
        <v>7</v>
      </c>
      <c r="I302" s="78" t="s">
        <v>23</v>
      </c>
      <c r="J302" s="78" t="s">
        <v>8</v>
      </c>
    </row>
    <row r="303" spans="1:10" ht="26.1" customHeight="1" x14ac:dyDescent="0.25">
      <c r="A303" s="77" t="s">
        <v>80</v>
      </c>
      <c r="B303" s="7" t="s">
        <v>252</v>
      </c>
      <c r="C303" s="77" t="s">
        <v>28</v>
      </c>
      <c r="D303" s="77" t="s">
        <v>253</v>
      </c>
      <c r="E303" s="113" t="s">
        <v>85</v>
      </c>
      <c r="F303" s="113"/>
      <c r="G303" s="6" t="s">
        <v>86</v>
      </c>
      <c r="H303" s="12">
        <v>1</v>
      </c>
      <c r="I303" s="8">
        <v>0.42</v>
      </c>
      <c r="J303" s="8">
        <v>0.42</v>
      </c>
    </row>
    <row r="304" spans="1:10" ht="24" customHeight="1" x14ac:dyDescent="0.25">
      <c r="A304" s="76" t="s">
        <v>92</v>
      </c>
      <c r="B304" s="17" t="s">
        <v>254</v>
      </c>
      <c r="C304" s="76" t="s">
        <v>28</v>
      </c>
      <c r="D304" s="76" t="s">
        <v>255</v>
      </c>
      <c r="E304" s="111" t="s">
        <v>213</v>
      </c>
      <c r="F304" s="111"/>
      <c r="G304" s="18" t="s">
        <v>86</v>
      </c>
      <c r="H304" s="19">
        <v>2.12E-2</v>
      </c>
      <c r="I304" s="20">
        <v>20.190000000000001</v>
      </c>
      <c r="J304" s="20">
        <v>0.42</v>
      </c>
    </row>
    <row r="305" spans="1:10" x14ac:dyDescent="0.25">
      <c r="A305" s="21"/>
      <c r="B305" s="21"/>
      <c r="C305" s="21"/>
      <c r="D305" s="21"/>
      <c r="E305" s="21" t="s">
        <v>103</v>
      </c>
      <c r="F305" s="22">
        <v>0.21216409999999999</v>
      </c>
      <c r="G305" s="21" t="s">
        <v>104</v>
      </c>
      <c r="H305" s="22">
        <v>0.21</v>
      </c>
      <c r="I305" s="21" t="s">
        <v>105</v>
      </c>
      <c r="J305" s="22">
        <v>0.42</v>
      </c>
    </row>
    <row r="306" spans="1:10" ht="14.4" thickBot="1" x14ac:dyDescent="0.3">
      <c r="A306" s="21"/>
      <c r="B306" s="21"/>
      <c r="C306" s="21"/>
      <c r="D306" s="21"/>
      <c r="E306" s="21" t="s">
        <v>106</v>
      </c>
      <c r="F306" s="22">
        <v>0.1</v>
      </c>
      <c r="G306" s="21"/>
      <c r="H306" s="112" t="s">
        <v>107</v>
      </c>
      <c r="I306" s="112"/>
      <c r="J306" s="22">
        <v>0.52</v>
      </c>
    </row>
    <row r="307" spans="1:10" ht="0.9" customHeight="1" thickTop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 ht="18" customHeight="1" x14ac:dyDescent="0.25">
      <c r="A308" s="75"/>
      <c r="B308" s="78" t="s">
        <v>20</v>
      </c>
      <c r="C308" s="75" t="s">
        <v>21</v>
      </c>
      <c r="D308" s="75" t="s">
        <v>6</v>
      </c>
      <c r="E308" s="92" t="s">
        <v>79</v>
      </c>
      <c r="F308" s="92"/>
      <c r="G308" s="79" t="s">
        <v>22</v>
      </c>
      <c r="H308" s="78" t="s">
        <v>7</v>
      </c>
      <c r="I308" s="78" t="s">
        <v>23</v>
      </c>
      <c r="J308" s="78" t="s">
        <v>8</v>
      </c>
    </row>
    <row r="309" spans="1:10" ht="26.1" customHeight="1" x14ac:dyDescent="0.25">
      <c r="A309" s="77" t="s">
        <v>80</v>
      </c>
      <c r="B309" s="7" t="s">
        <v>256</v>
      </c>
      <c r="C309" s="77" t="s">
        <v>28</v>
      </c>
      <c r="D309" s="77" t="s">
        <v>257</v>
      </c>
      <c r="E309" s="113" t="s">
        <v>85</v>
      </c>
      <c r="F309" s="113"/>
      <c r="G309" s="6" t="s">
        <v>86</v>
      </c>
      <c r="H309" s="12">
        <v>1</v>
      </c>
      <c r="I309" s="8">
        <v>0.28999999999999998</v>
      </c>
      <c r="J309" s="8">
        <v>0.28999999999999998</v>
      </c>
    </row>
    <row r="310" spans="1:10" ht="24" customHeight="1" x14ac:dyDescent="0.25">
      <c r="A310" s="76" t="s">
        <v>92</v>
      </c>
      <c r="B310" s="17" t="s">
        <v>258</v>
      </c>
      <c r="C310" s="76" t="s">
        <v>28</v>
      </c>
      <c r="D310" s="76" t="s">
        <v>259</v>
      </c>
      <c r="E310" s="111" t="s">
        <v>213</v>
      </c>
      <c r="F310" s="111"/>
      <c r="G310" s="18" t="s">
        <v>86</v>
      </c>
      <c r="H310" s="19">
        <v>1.4760000000000001E-2</v>
      </c>
      <c r="I310" s="20">
        <v>20.190000000000001</v>
      </c>
      <c r="J310" s="20">
        <v>0.28999999999999998</v>
      </c>
    </row>
    <row r="311" spans="1:10" x14ac:dyDescent="0.25">
      <c r="A311" s="21"/>
      <c r="B311" s="21"/>
      <c r="C311" s="21"/>
      <c r="D311" s="21"/>
      <c r="E311" s="21" t="s">
        <v>103</v>
      </c>
      <c r="F311" s="22">
        <v>0.14649419999999999</v>
      </c>
      <c r="G311" s="21" t="s">
        <v>104</v>
      </c>
      <c r="H311" s="22">
        <v>0.15</v>
      </c>
      <c r="I311" s="21" t="s">
        <v>105</v>
      </c>
      <c r="J311" s="22">
        <v>0.28999999999999998</v>
      </c>
    </row>
    <row r="312" spans="1:10" ht="14.4" thickBot="1" x14ac:dyDescent="0.3">
      <c r="A312" s="21"/>
      <c r="B312" s="21"/>
      <c r="C312" s="21"/>
      <c r="D312" s="21"/>
      <c r="E312" s="21" t="s">
        <v>106</v>
      </c>
      <c r="F312" s="22">
        <v>7.0000000000000007E-2</v>
      </c>
      <c r="G312" s="21"/>
      <c r="H312" s="112" t="s">
        <v>107</v>
      </c>
      <c r="I312" s="112"/>
      <c r="J312" s="22">
        <v>0.36</v>
      </c>
    </row>
    <row r="313" spans="1:10" ht="0.9" customHeight="1" thickTop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</row>
    <row r="314" spans="1:10" ht="18" customHeight="1" x14ac:dyDescent="0.25">
      <c r="A314" s="75"/>
      <c r="B314" s="78" t="s">
        <v>20</v>
      </c>
      <c r="C314" s="75" t="s">
        <v>21</v>
      </c>
      <c r="D314" s="75" t="s">
        <v>6</v>
      </c>
      <c r="E314" s="92" t="s">
        <v>79</v>
      </c>
      <c r="F314" s="92"/>
      <c r="G314" s="79" t="s">
        <v>22</v>
      </c>
      <c r="H314" s="78" t="s">
        <v>7</v>
      </c>
      <c r="I314" s="78" t="s">
        <v>23</v>
      </c>
      <c r="J314" s="78" t="s">
        <v>8</v>
      </c>
    </row>
    <row r="315" spans="1:10" ht="26.1" customHeight="1" x14ac:dyDescent="0.25">
      <c r="A315" s="77" t="s">
        <v>80</v>
      </c>
      <c r="B315" s="7" t="s">
        <v>260</v>
      </c>
      <c r="C315" s="77" t="s">
        <v>28</v>
      </c>
      <c r="D315" s="77" t="s">
        <v>261</v>
      </c>
      <c r="E315" s="113" t="s">
        <v>85</v>
      </c>
      <c r="F315" s="113"/>
      <c r="G315" s="6" t="s">
        <v>86</v>
      </c>
      <c r="H315" s="12">
        <v>1</v>
      </c>
      <c r="I315" s="8">
        <v>0.31</v>
      </c>
      <c r="J315" s="8">
        <v>0.31</v>
      </c>
    </row>
    <row r="316" spans="1:10" ht="24" customHeight="1" x14ac:dyDescent="0.25">
      <c r="A316" s="76" t="s">
        <v>92</v>
      </c>
      <c r="B316" s="17" t="s">
        <v>262</v>
      </c>
      <c r="C316" s="76" t="s">
        <v>28</v>
      </c>
      <c r="D316" s="76" t="s">
        <v>263</v>
      </c>
      <c r="E316" s="111" t="s">
        <v>213</v>
      </c>
      <c r="F316" s="111"/>
      <c r="G316" s="18" t="s">
        <v>86</v>
      </c>
      <c r="H316" s="19">
        <v>2.12E-2</v>
      </c>
      <c r="I316" s="20">
        <v>14.76</v>
      </c>
      <c r="J316" s="20">
        <v>0.31</v>
      </c>
    </row>
    <row r="317" spans="1:10" x14ac:dyDescent="0.25">
      <c r="A317" s="21"/>
      <c r="B317" s="21"/>
      <c r="C317" s="21"/>
      <c r="D317" s="21"/>
      <c r="E317" s="21" t="s">
        <v>103</v>
      </c>
      <c r="F317" s="22">
        <v>0.15659729999999999</v>
      </c>
      <c r="G317" s="21" t="s">
        <v>104</v>
      </c>
      <c r="H317" s="22">
        <v>0.16</v>
      </c>
      <c r="I317" s="21" t="s">
        <v>105</v>
      </c>
      <c r="J317" s="22">
        <v>0.31</v>
      </c>
    </row>
    <row r="318" spans="1:10" ht="14.4" thickBot="1" x14ac:dyDescent="0.3">
      <c r="A318" s="21"/>
      <c r="B318" s="21"/>
      <c r="C318" s="21"/>
      <c r="D318" s="21"/>
      <c r="E318" s="21" t="s">
        <v>106</v>
      </c>
      <c r="F318" s="22">
        <v>7.0000000000000007E-2</v>
      </c>
      <c r="G318" s="21"/>
      <c r="H318" s="112" t="s">
        <v>107</v>
      </c>
      <c r="I318" s="112"/>
      <c r="J318" s="22">
        <v>0.38</v>
      </c>
    </row>
    <row r="319" spans="1:10" ht="0.9" customHeight="1" thickTop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</row>
    <row r="320" spans="1:10" ht="18" customHeight="1" x14ac:dyDescent="0.25">
      <c r="A320" s="75"/>
      <c r="B320" s="78" t="s">
        <v>20</v>
      </c>
      <c r="C320" s="75" t="s">
        <v>21</v>
      </c>
      <c r="D320" s="75" t="s">
        <v>6</v>
      </c>
      <c r="E320" s="92" t="s">
        <v>79</v>
      </c>
      <c r="F320" s="92"/>
      <c r="G320" s="79" t="s">
        <v>22</v>
      </c>
      <c r="H320" s="78" t="s">
        <v>7</v>
      </c>
      <c r="I320" s="78" t="s">
        <v>23</v>
      </c>
      <c r="J320" s="78" t="s">
        <v>8</v>
      </c>
    </row>
    <row r="321" spans="1:10" ht="24" customHeight="1" x14ac:dyDescent="0.25">
      <c r="A321" s="77" t="s">
        <v>80</v>
      </c>
      <c r="B321" s="7" t="s">
        <v>123</v>
      </c>
      <c r="C321" s="77" t="s">
        <v>31</v>
      </c>
      <c r="D321" s="77" t="s">
        <v>124</v>
      </c>
      <c r="E321" s="113" t="s">
        <v>122</v>
      </c>
      <c r="F321" s="113"/>
      <c r="G321" s="6" t="s">
        <v>125</v>
      </c>
      <c r="H321" s="12">
        <v>1</v>
      </c>
      <c r="I321" s="8">
        <v>626.36</v>
      </c>
      <c r="J321" s="8">
        <v>626.36</v>
      </c>
    </row>
    <row r="322" spans="1:10" ht="24" customHeight="1" x14ac:dyDescent="0.25">
      <c r="A322" s="13" t="s">
        <v>82</v>
      </c>
      <c r="B322" s="80" t="s">
        <v>83</v>
      </c>
      <c r="C322" s="13" t="s">
        <v>28</v>
      </c>
      <c r="D322" s="13" t="s">
        <v>84</v>
      </c>
      <c r="E322" s="110" t="s">
        <v>85</v>
      </c>
      <c r="F322" s="110"/>
      <c r="G322" s="14" t="s">
        <v>86</v>
      </c>
      <c r="H322" s="15">
        <v>12</v>
      </c>
      <c r="I322" s="16">
        <v>22.46</v>
      </c>
      <c r="J322" s="16">
        <v>269.52</v>
      </c>
    </row>
    <row r="323" spans="1:10" ht="24" customHeight="1" x14ac:dyDescent="0.25">
      <c r="A323" s="13" t="s">
        <v>82</v>
      </c>
      <c r="B323" s="80" t="s">
        <v>136</v>
      </c>
      <c r="C323" s="13" t="s">
        <v>28</v>
      </c>
      <c r="D323" s="13" t="s">
        <v>137</v>
      </c>
      <c r="E323" s="110" t="s">
        <v>85</v>
      </c>
      <c r="F323" s="110"/>
      <c r="G323" s="14" t="s">
        <v>86</v>
      </c>
      <c r="H323" s="15">
        <v>12</v>
      </c>
      <c r="I323" s="16">
        <v>27.82</v>
      </c>
      <c r="J323" s="16">
        <v>333.84</v>
      </c>
    </row>
    <row r="324" spans="1:10" ht="24" customHeight="1" x14ac:dyDescent="0.25">
      <c r="A324" s="76" t="s">
        <v>92</v>
      </c>
      <c r="B324" s="17" t="s">
        <v>264</v>
      </c>
      <c r="C324" s="76" t="s">
        <v>31</v>
      </c>
      <c r="D324" s="76" t="s">
        <v>265</v>
      </c>
      <c r="E324" s="111" t="s">
        <v>95</v>
      </c>
      <c r="F324" s="111"/>
      <c r="G324" s="18" t="s">
        <v>267</v>
      </c>
      <c r="H324" s="19">
        <v>1</v>
      </c>
      <c r="I324" s="20">
        <v>23</v>
      </c>
      <c r="J324" s="20">
        <v>23</v>
      </c>
    </row>
    <row r="325" spans="1:10" x14ac:dyDescent="0.25">
      <c r="A325" s="21"/>
      <c r="B325" s="21"/>
      <c r="C325" s="21"/>
      <c r="D325" s="21"/>
      <c r="E325" s="21" t="s">
        <v>103</v>
      </c>
      <c r="F325" s="22">
        <v>216.28611839999999</v>
      </c>
      <c r="G325" s="21" t="s">
        <v>104</v>
      </c>
      <c r="H325" s="22">
        <v>211.88</v>
      </c>
      <c r="I325" s="21" t="s">
        <v>105</v>
      </c>
      <c r="J325" s="22">
        <v>428.16</v>
      </c>
    </row>
    <row r="326" spans="1:10" ht="14.4" thickBot="1" x14ac:dyDescent="0.3">
      <c r="A326" s="21"/>
      <c r="B326" s="21"/>
      <c r="C326" s="21"/>
      <c r="D326" s="21"/>
      <c r="E326" s="21" t="s">
        <v>106</v>
      </c>
      <c r="F326" s="22">
        <v>160.53</v>
      </c>
      <c r="G326" s="21"/>
      <c r="H326" s="112" t="s">
        <v>107</v>
      </c>
      <c r="I326" s="112"/>
      <c r="J326" s="22">
        <v>786.89</v>
      </c>
    </row>
    <row r="327" spans="1:10" ht="0.9" customHeight="1" thickTop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</row>
    <row r="328" spans="1:10" ht="18" customHeight="1" x14ac:dyDescent="0.25">
      <c r="A328" s="75"/>
      <c r="B328" s="78" t="s">
        <v>20</v>
      </c>
      <c r="C328" s="75" t="s">
        <v>21</v>
      </c>
      <c r="D328" s="75" t="s">
        <v>6</v>
      </c>
      <c r="E328" s="92" t="s">
        <v>79</v>
      </c>
      <c r="F328" s="92"/>
      <c r="G328" s="79" t="s">
        <v>22</v>
      </c>
      <c r="H328" s="78" t="s">
        <v>7</v>
      </c>
      <c r="I328" s="78" t="s">
        <v>23</v>
      </c>
      <c r="J328" s="78" t="s">
        <v>8</v>
      </c>
    </row>
    <row r="329" spans="1:10" ht="24" customHeight="1" x14ac:dyDescent="0.25">
      <c r="A329" s="77" t="s">
        <v>80</v>
      </c>
      <c r="B329" s="7" t="s">
        <v>110</v>
      </c>
      <c r="C329" s="77" t="s">
        <v>28</v>
      </c>
      <c r="D329" s="77" t="s">
        <v>111</v>
      </c>
      <c r="E329" s="113" t="s">
        <v>85</v>
      </c>
      <c r="F329" s="113"/>
      <c r="G329" s="6" t="s">
        <v>86</v>
      </c>
      <c r="H329" s="12">
        <v>1</v>
      </c>
      <c r="I329" s="8">
        <v>38.54</v>
      </c>
      <c r="J329" s="8">
        <v>38.54</v>
      </c>
    </row>
    <row r="330" spans="1:10" ht="26.1" customHeight="1" x14ac:dyDescent="0.25">
      <c r="A330" s="13" t="s">
        <v>82</v>
      </c>
      <c r="B330" s="80" t="s">
        <v>232</v>
      </c>
      <c r="C330" s="13" t="s">
        <v>28</v>
      </c>
      <c r="D330" s="13" t="s">
        <v>233</v>
      </c>
      <c r="E330" s="110" t="s">
        <v>85</v>
      </c>
      <c r="F330" s="110"/>
      <c r="G330" s="14" t="s">
        <v>86</v>
      </c>
      <c r="H330" s="15">
        <v>1</v>
      </c>
      <c r="I330" s="16">
        <v>0.67</v>
      </c>
      <c r="J330" s="16">
        <v>0.67</v>
      </c>
    </row>
    <row r="331" spans="1:10" ht="24" customHeight="1" x14ac:dyDescent="0.25">
      <c r="A331" s="76" t="s">
        <v>92</v>
      </c>
      <c r="B331" s="17" t="s">
        <v>234</v>
      </c>
      <c r="C331" s="76" t="s">
        <v>28</v>
      </c>
      <c r="D331" s="76" t="s">
        <v>235</v>
      </c>
      <c r="E331" s="111" t="s">
        <v>213</v>
      </c>
      <c r="F331" s="111"/>
      <c r="G331" s="18" t="s">
        <v>86</v>
      </c>
      <c r="H331" s="19">
        <v>1</v>
      </c>
      <c r="I331" s="20">
        <v>31.63</v>
      </c>
      <c r="J331" s="20">
        <v>31.63</v>
      </c>
    </row>
    <row r="332" spans="1:10" ht="26.1" customHeight="1" x14ac:dyDescent="0.25">
      <c r="A332" s="76" t="s">
        <v>92</v>
      </c>
      <c r="B332" s="17" t="s">
        <v>209</v>
      </c>
      <c r="C332" s="76" t="s">
        <v>28</v>
      </c>
      <c r="D332" s="76" t="s">
        <v>210</v>
      </c>
      <c r="E332" s="111">
        <v>0</v>
      </c>
      <c r="F332" s="111"/>
      <c r="G332" s="18" t="s">
        <v>86</v>
      </c>
      <c r="H332" s="19">
        <v>1</v>
      </c>
      <c r="I332" s="20">
        <v>2.4900000000000002</v>
      </c>
      <c r="J332" s="20">
        <v>2.4900000000000002</v>
      </c>
    </row>
    <row r="333" spans="1:10" ht="26.1" customHeight="1" x14ac:dyDescent="0.25">
      <c r="A333" s="76" t="s">
        <v>92</v>
      </c>
      <c r="B333" s="17" t="s">
        <v>204</v>
      </c>
      <c r="C333" s="76" t="s">
        <v>28</v>
      </c>
      <c r="D333" s="76" t="s">
        <v>205</v>
      </c>
      <c r="E333" s="111">
        <v>0</v>
      </c>
      <c r="F333" s="111"/>
      <c r="G333" s="18" t="s">
        <v>86</v>
      </c>
      <c r="H333" s="19">
        <v>1</v>
      </c>
      <c r="I333" s="20">
        <v>0.48</v>
      </c>
      <c r="J333" s="20">
        <v>0.48</v>
      </c>
    </row>
    <row r="334" spans="1:10" ht="26.1" customHeight="1" x14ac:dyDescent="0.25">
      <c r="A334" s="76" t="s">
        <v>92</v>
      </c>
      <c r="B334" s="17" t="s">
        <v>214</v>
      </c>
      <c r="C334" s="76" t="s">
        <v>28</v>
      </c>
      <c r="D334" s="76" t="s">
        <v>215</v>
      </c>
      <c r="E334" s="111">
        <v>0</v>
      </c>
      <c r="F334" s="111"/>
      <c r="G334" s="18" t="s">
        <v>86</v>
      </c>
      <c r="H334" s="19">
        <v>1</v>
      </c>
      <c r="I334" s="20">
        <v>1.42</v>
      </c>
      <c r="J334" s="20">
        <v>1.42</v>
      </c>
    </row>
    <row r="335" spans="1:10" ht="26.1" customHeight="1" x14ac:dyDescent="0.25">
      <c r="A335" s="76" t="s">
        <v>92</v>
      </c>
      <c r="B335" s="17" t="s">
        <v>216</v>
      </c>
      <c r="C335" s="76" t="s">
        <v>28</v>
      </c>
      <c r="D335" s="76" t="s">
        <v>217</v>
      </c>
      <c r="E335" s="111">
        <v>0</v>
      </c>
      <c r="F335" s="111"/>
      <c r="G335" s="18" t="s">
        <v>86</v>
      </c>
      <c r="H335" s="19">
        <v>1</v>
      </c>
      <c r="I335" s="20">
        <v>0.11</v>
      </c>
      <c r="J335" s="20">
        <v>0.11</v>
      </c>
    </row>
    <row r="336" spans="1:10" ht="26.1" customHeight="1" x14ac:dyDescent="0.25">
      <c r="A336" s="76" t="s">
        <v>92</v>
      </c>
      <c r="B336" s="17" t="s">
        <v>268</v>
      </c>
      <c r="C336" s="76" t="s">
        <v>28</v>
      </c>
      <c r="D336" s="76" t="s">
        <v>269</v>
      </c>
      <c r="E336" s="111" t="s">
        <v>206</v>
      </c>
      <c r="F336" s="111"/>
      <c r="G336" s="18" t="s">
        <v>86</v>
      </c>
      <c r="H336" s="19">
        <v>1</v>
      </c>
      <c r="I336" s="20">
        <v>0.17</v>
      </c>
      <c r="J336" s="20">
        <v>0.17</v>
      </c>
    </row>
    <row r="337" spans="1:10" ht="26.1" customHeight="1" x14ac:dyDescent="0.25">
      <c r="A337" s="76" t="s">
        <v>92</v>
      </c>
      <c r="B337" s="17" t="s">
        <v>270</v>
      </c>
      <c r="C337" s="76" t="s">
        <v>28</v>
      </c>
      <c r="D337" s="76" t="s">
        <v>271</v>
      </c>
      <c r="E337" s="111" t="s">
        <v>206</v>
      </c>
      <c r="F337" s="111"/>
      <c r="G337" s="18" t="s">
        <v>86</v>
      </c>
      <c r="H337" s="19">
        <v>1</v>
      </c>
      <c r="I337" s="20">
        <v>1.57</v>
      </c>
      <c r="J337" s="20">
        <v>1.57</v>
      </c>
    </row>
    <row r="338" spans="1:10" x14ac:dyDescent="0.25">
      <c r="A338" s="21"/>
      <c r="B338" s="21"/>
      <c r="C338" s="21"/>
      <c r="D338" s="21"/>
      <c r="E338" s="21" t="s">
        <v>103</v>
      </c>
      <c r="F338" s="22">
        <v>16.316427600000001</v>
      </c>
      <c r="G338" s="21" t="s">
        <v>104</v>
      </c>
      <c r="H338" s="22">
        <v>15.99</v>
      </c>
      <c r="I338" s="21" t="s">
        <v>105</v>
      </c>
      <c r="J338" s="22">
        <v>32.299999999999997</v>
      </c>
    </row>
    <row r="339" spans="1:10" ht="14.4" thickBot="1" x14ac:dyDescent="0.3">
      <c r="A339" s="21"/>
      <c r="B339" s="21"/>
      <c r="C339" s="21"/>
      <c r="D339" s="21"/>
      <c r="E339" s="21" t="s">
        <v>106</v>
      </c>
      <c r="F339" s="22">
        <v>9.8699999999999992</v>
      </c>
      <c r="G339" s="21"/>
      <c r="H339" s="112" t="s">
        <v>107</v>
      </c>
      <c r="I339" s="112"/>
      <c r="J339" s="22">
        <v>48.41</v>
      </c>
    </row>
    <row r="340" spans="1:10" ht="0.9" customHeight="1" thickTop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</row>
    <row r="341" spans="1:10" ht="18" customHeight="1" x14ac:dyDescent="0.25">
      <c r="A341" s="75"/>
      <c r="B341" s="78" t="s">
        <v>20</v>
      </c>
      <c r="C341" s="75" t="s">
        <v>21</v>
      </c>
      <c r="D341" s="75" t="s">
        <v>6</v>
      </c>
      <c r="E341" s="92" t="s">
        <v>79</v>
      </c>
      <c r="F341" s="92"/>
      <c r="G341" s="79" t="s">
        <v>22</v>
      </c>
      <c r="H341" s="78" t="s">
        <v>7</v>
      </c>
      <c r="I341" s="78" t="s">
        <v>23</v>
      </c>
      <c r="J341" s="78" t="s">
        <v>8</v>
      </c>
    </row>
    <row r="342" spans="1:10" ht="26.1" customHeight="1" x14ac:dyDescent="0.25">
      <c r="A342" s="77" t="s">
        <v>80</v>
      </c>
      <c r="B342" s="7" t="s">
        <v>108</v>
      </c>
      <c r="C342" s="77" t="s">
        <v>28</v>
      </c>
      <c r="D342" s="77" t="s">
        <v>109</v>
      </c>
      <c r="E342" s="113" t="s">
        <v>85</v>
      </c>
      <c r="F342" s="113"/>
      <c r="G342" s="6" t="s">
        <v>86</v>
      </c>
      <c r="H342" s="12">
        <v>1</v>
      </c>
      <c r="I342" s="8">
        <v>130.99</v>
      </c>
      <c r="J342" s="8">
        <v>130.99</v>
      </c>
    </row>
    <row r="343" spans="1:10" ht="26.1" customHeight="1" x14ac:dyDescent="0.25">
      <c r="A343" s="13" t="s">
        <v>82</v>
      </c>
      <c r="B343" s="80" t="s">
        <v>236</v>
      </c>
      <c r="C343" s="13" t="s">
        <v>28</v>
      </c>
      <c r="D343" s="13" t="s">
        <v>237</v>
      </c>
      <c r="E343" s="110" t="s">
        <v>85</v>
      </c>
      <c r="F343" s="110"/>
      <c r="G343" s="14" t="s">
        <v>86</v>
      </c>
      <c r="H343" s="15">
        <v>1</v>
      </c>
      <c r="I343" s="16">
        <v>1.82</v>
      </c>
      <c r="J343" s="16">
        <v>1.82</v>
      </c>
    </row>
    <row r="344" spans="1:10" ht="24" customHeight="1" x14ac:dyDescent="0.25">
      <c r="A344" s="76" t="s">
        <v>92</v>
      </c>
      <c r="B344" s="17" t="s">
        <v>238</v>
      </c>
      <c r="C344" s="76" t="s">
        <v>28</v>
      </c>
      <c r="D344" s="76" t="s">
        <v>239</v>
      </c>
      <c r="E344" s="111" t="s">
        <v>213</v>
      </c>
      <c r="F344" s="111"/>
      <c r="G344" s="18" t="s">
        <v>86</v>
      </c>
      <c r="H344" s="19">
        <v>1</v>
      </c>
      <c r="I344" s="20">
        <v>123.98</v>
      </c>
      <c r="J344" s="20">
        <v>123.98</v>
      </c>
    </row>
    <row r="345" spans="1:10" ht="26.1" customHeight="1" x14ac:dyDescent="0.25">
      <c r="A345" s="76" t="s">
        <v>92</v>
      </c>
      <c r="B345" s="17" t="s">
        <v>209</v>
      </c>
      <c r="C345" s="76" t="s">
        <v>28</v>
      </c>
      <c r="D345" s="76" t="s">
        <v>210</v>
      </c>
      <c r="E345" s="111">
        <v>0</v>
      </c>
      <c r="F345" s="111"/>
      <c r="G345" s="18" t="s">
        <v>86</v>
      </c>
      <c r="H345" s="19">
        <v>1</v>
      </c>
      <c r="I345" s="20">
        <v>2.4900000000000002</v>
      </c>
      <c r="J345" s="20">
        <v>2.4900000000000002</v>
      </c>
    </row>
    <row r="346" spans="1:10" ht="26.1" customHeight="1" x14ac:dyDescent="0.25">
      <c r="A346" s="76" t="s">
        <v>92</v>
      </c>
      <c r="B346" s="17" t="s">
        <v>214</v>
      </c>
      <c r="C346" s="76" t="s">
        <v>28</v>
      </c>
      <c r="D346" s="76" t="s">
        <v>215</v>
      </c>
      <c r="E346" s="111">
        <v>0</v>
      </c>
      <c r="F346" s="111"/>
      <c r="G346" s="18" t="s">
        <v>86</v>
      </c>
      <c r="H346" s="19">
        <v>1</v>
      </c>
      <c r="I346" s="20">
        <v>1.42</v>
      </c>
      <c r="J346" s="20">
        <v>1.42</v>
      </c>
    </row>
    <row r="347" spans="1:10" ht="26.1" customHeight="1" x14ac:dyDescent="0.25">
      <c r="A347" s="76" t="s">
        <v>92</v>
      </c>
      <c r="B347" s="17" t="s">
        <v>216</v>
      </c>
      <c r="C347" s="76" t="s">
        <v>28</v>
      </c>
      <c r="D347" s="76" t="s">
        <v>217</v>
      </c>
      <c r="E347" s="111">
        <v>0</v>
      </c>
      <c r="F347" s="111"/>
      <c r="G347" s="18" t="s">
        <v>86</v>
      </c>
      <c r="H347" s="19">
        <v>1</v>
      </c>
      <c r="I347" s="20">
        <v>0.11</v>
      </c>
      <c r="J347" s="20">
        <v>0.11</v>
      </c>
    </row>
    <row r="348" spans="1:10" ht="26.1" customHeight="1" x14ac:dyDescent="0.25">
      <c r="A348" s="76" t="s">
        <v>92</v>
      </c>
      <c r="B348" s="17" t="s">
        <v>272</v>
      </c>
      <c r="C348" s="76" t="s">
        <v>28</v>
      </c>
      <c r="D348" s="76" t="s">
        <v>273</v>
      </c>
      <c r="E348" s="111" t="s">
        <v>206</v>
      </c>
      <c r="F348" s="111"/>
      <c r="G348" s="18" t="s">
        <v>86</v>
      </c>
      <c r="H348" s="19">
        <v>1</v>
      </c>
      <c r="I348" s="20">
        <v>0.04</v>
      </c>
      <c r="J348" s="20">
        <v>0.04</v>
      </c>
    </row>
    <row r="349" spans="1:10" ht="26.1" customHeight="1" x14ac:dyDescent="0.25">
      <c r="A349" s="76" t="s">
        <v>92</v>
      </c>
      <c r="B349" s="17" t="s">
        <v>274</v>
      </c>
      <c r="C349" s="76" t="s">
        <v>28</v>
      </c>
      <c r="D349" s="76" t="s">
        <v>275</v>
      </c>
      <c r="E349" s="111" t="s">
        <v>206</v>
      </c>
      <c r="F349" s="111"/>
      <c r="G349" s="18" t="s">
        <v>86</v>
      </c>
      <c r="H349" s="19">
        <v>1</v>
      </c>
      <c r="I349" s="20">
        <v>1.1299999999999999</v>
      </c>
      <c r="J349" s="20">
        <v>1.1299999999999999</v>
      </c>
    </row>
    <row r="350" spans="1:10" x14ac:dyDescent="0.25">
      <c r="A350" s="21"/>
      <c r="B350" s="21"/>
      <c r="C350" s="21"/>
      <c r="D350" s="21"/>
      <c r="E350" s="21" t="s">
        <v>103</v>
      </c>
      <c r="F350" s="22">
        <v>63.548191600000003</v>
      </c>
      <c r="G350" s="21" t="s">
        <v>104</v>
      </c>
      <c r="H350" s="22">
        <v>62.26</v>
      </c>
      <c r="I350" s="21" t="s">
        <v>105</v>
      </c>
      <c r="J350" s="22">
        <v>125.8</v>
      </c>
    </row>
    <row r="351" spans="1:10" ht="14.4" thickBot="1" x14ac:dyDescent="0.3">
      <c r="A351" s="21"/>
      <c r="B351" s="21"/>
      <c r="C351" s="21"/>
      <c r="D351" s="21"/>
      <c r="E351" s="21" t="s">
        <v>106</v>
      </c>
      <c r="F351" s="22">
        <v>33.57</v>
      </c>
      <c r="G351" s="21"/>
      <c r="H351" s="112" t="s">
        <v>107</v>
      </c>
      <c r="I351" s="112"/>
      <c r="J351" s="22">
        <v>164.56</v>
      </c>
    </row>
    <row r="352" spans="1:10" ht="0.9" customHeight="1" thickTop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</row>
    <row r="353" spans="1:10" ht="18" customHeight="1" x14ac:dyDescent="0.25">
      <c r="A353" s="75"/>
      <c r="B353" s="78" t="s">
        <v>20</v>
      </c>
      <c r="C353" s="75" t="s">
        <v>21</v>
      </c>
      <c r="D353" s="75" t="s">
        <v>6</v>
      </c>
      <c r="E353" s="92" t="s">
        <v>79</v>
      </c>
      <c r="F353" s="92"/>
      <c r="G353" s="79" t="s">
        <v>22</v>
      </c>
      <c r="H353" s="78" t="s">
        <v>7</v>
      </c>
      <c r="I353" s="78" t="s">
        <v>23</v>
      </c>
      <c r="J353" s="78" t="s">
        <v>8</v>
      </c>
    </row>
    <row r="354" spans="1:10" ht="39" customHeight="1" x14ac:dyDescent="0.25">
      <c r="A354" s="77" t="s">
        <v>80</v>
      </c>
      <c r="B354" s="7" t="s">
        <v>537</v>
      </c>
      <c r="C354" s="77" t="s">
        <v>28</v>
      </c>
      <c r="D354" s="77" t="s">
        <v>538</v>
      </c>
      <c r="E354" s="113" t="s">
        <v>539</v>
      </c>
      <c r="F354" s="113"/>
      <c r="G354" s="6" t="s">
        <v>30</v>
      </c>
      <c r="H354" s="12">
        <v>1</v>
      </c>
      <c r="I354" s="8">
        <v>25.14</v>
      </c>
      <c r="J354" s="8">
        <v>25.14</v>
      </c>
    </row>
    <row r="355" spans="1:10" ht="24" customHeight="1" x14ac:dyDescent="0.25">
      <c r="A355" s="13" t="s">
        <v>82</v>
      </c>
      <c r="B355" s="80" t="s">
        <v>136</v>
      </c>
      <c r="C355" s="13" t="s">
        <v>28</v>
      </c>
      <c r="D355" s="13" t="s">
        <v>137</v>
      </c>
      <c r="E355" s="110" t="s">
        <v>85</v>
      </c>
      <c r="F355" s="110"/>
      <c r="G355" s="14" t="s">
        <v>86</v>
      </c>
      <c r="H355" s="15">
        <v>0.16309999999999999</v>
      </c>
      <c r="I355" s="16">
        <v>27.82</v>
      </c>
      <c r="J355" s="16">
        <v>4.53</v>
      </c>
    </row>
    <row r="356" spans="1:10" ht="24" customHeight="1" x14ac:dyDescent="0.25">
      <c r="A356" s="13" t="s">
        <v>82</v>
      </c>
      <c r="B356" s="80" t="s">
        <v>83</v>
      </c>
      <c r="C356" s="13" t="s">
        <v>28</v>
      </c>
      <c r="D356" s="13" t="s">
        <v>84</v>
      </c>
      <c r="E356" s="110" t="s">
        <v>85</v>
      </c>
      <c r="F356" s="110"/>
      <c r="G356" s="14" t="s">
        <v>86</v>
      </c>
      <c r="H356" s="15">
        <v>4.4400000000000002E-2</v>
      </c>
      <c r="I356" s="16">
        <v>22.46</v>
      </c>
      <c r="J356" s="16">
        <v>0.99</v>
      </c>
    </row>
    <row r="357" spans="1:10" ht="39" customHeight="1" x14ac:dyDescent="0.25">
      <c r="A357" s="13" t="s">
        <v>82</v>
      </c>
      <c r="B357" s="80" t="s">
        <v>230</v>
      </c>
      <c r="C357" s="13" t="s">
        <v>28</v>
      </c>
      <c r="D357" s="13" t="s">
        <v>231</v>
      </c>
      <c r="E357" s="110" t="s">
        <v>146</v>
      </c>
      <c r="F357" s="110"/>
      <c r="G357" s="14" t="s">
        <v>131</v>
      </c>
      <c r="H357" s="15">
        <v>3.39E-2</v>
      </c>
      <c r="I357" s="16">
        <v>578.85</v>
      </c>
      <c r="J357" s="16">
        <v>19.62</v>
      </c>
    </row>
    <row r="358" spans="1:10" x14ac:dyDescent="0.25">
      <c r="A358" s="21"/>
      <c r="B358" s="21"/>
      <c r="C358" s="21"/>
      <c r="D358" s="21"/>
      <c r="E358" s="21" t="s">
        <v>103</v>
      </c>
      <c r="F358" s="22">
        <v>3.0612244897959182</v>
      </c>
      <c r="G358" s="21" t="s">
        <v>104</v>
      </c>
      <c r="H358" s="22">
        <v>3</v>
      </c>
      <c r="I358" s="21" t="s">
        <v>105</v>
      </c>
      <c r="J358" s="22">
        <v>6.06</v>
      </c>
    </row>
    <row r="359" spans="1:10" ht="14.4" thickBot="1" x14ac:dyDescent="0.3">
      <c r="A359" s="21"/>
      <c r="B359" s="21"/>
      <c r="C359" s="21"/>
      <c r="D359" s="21"/>
      <c r="E359" s="21" t="s">
        <v>106</v>
      </c>
      <c r="F359" s="22">
        <v>6.44</v>
      </c>
      <c r="G359" s="21"/>
      <c r="H359" s="112" t="s">
        <v>107</v>
      </c>
      <c r="I359" s="112"/>
      <c r="J359" s="22">
        <v>31.58</v>
      </c>
    </row>
    <row r="360" spans="1:10" ht="0.9" customHeight="1" thickTop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</row>
    <row r="361" spans="1:10" ht="18" customHeight="1" x14ac:dyDescent="0.25">
      <c r="A361" s="75"/>
      <c r="B361" s="78" t="s">
        <v>20</v>
      </c>
      <c r="C361" s="75" t="s">
        <v>21</v>
      </c>
      <c r="D361" s="75" t="s">
        <v>6</v>
      </c>
      <c r="E361" s="92" t="s">
        <v>79</v>
      </c>
      <c r="F361" s="92"/>
      <c r="G361" s="79" t="s">
        <v>22</v>
      </c>
      <c r="H361" s="78" t="s">
        <v>7</v>
      </c>
      <c r="I361" s="78" t="s">
        <v>23</v>
      </c>
      <c r="J361" s="78" t="s">
        <v>8</v>
      </c>
    </row>
    <row r="362" spans="1:10" ht="39" customHeight="1" x14ac:dyDescent="0.25">
      <c r="A362" s="77" t="s">
        <v>80</v>
      </c>
      <c r="B362" s="7" t="s">
        <v>113</v>
      </c>
      <c r="C362" s="77" t="s">
        <v>28</v>
      </c>
      <c r="D362" s="77" t="s">
        <v>114</v>
      </c>
      <c r="E362" s="113" t="s">
        <v>115</v>
      </c>
      <c r="F362" s="113"/>
      <c r="G362" s="6" t="s">
        <v>116</v>
      </c>
      <c r="H362" s="12">
        <v>1</v>
      </c>
      <c r="I362" s="8">
        <v>110.95</v>
      </c>
      <c r="J362" s="8">
        <v>110.95</v>
      </c>
    </row>
    <row r="363" spans="1:10" ht="26.1" customHeight="1" x14ac:dyDescent="0.25">
      <c r="A363" s="13" t="s">
        <v>82</v>
      </c>
      <c r="B363" s="80" t="s">
        <v>278</v>
      </c>
      <c r="C363" s="13" t="s">
        <v>28</v>
      </c>
      <c r="D363" s="13" t="s">
        <v>279</v>
      </c>
      <c r="E363" s="110" t="s">
        <v>85</v>
      </c>
      <c r="F363" s="110"/>
      <c r="G363" s="14" t="s">
        <v>86</v>
      </c>
      <c r="H363" s="15">
        <v>1</v>
      </c>
      <c r="I363" s="16">
        <v>46.03</v>
      </c>
      <c r="J363" s="16">
        <v>46.03</v>
      </c>
    </row>
    <row r="364" spans="1:10" ht="39" customHeight="1" x14ac:dyDescent="0.25">
      <c r="A364" s="13" t="s">
        <v>82</v>
      </c>
      <c r="B364" s="80" t="s">
        <v>276</v>
      </c>
      <c r="C364" s="13" t="s">
        <v>28</v>
      </c>
      <c r="D364" s="13" t="s">
        <v>277</v>
      </c>
      <c r="E364" s="110" t="s">
        <v>174</v>
      </c>
      <c r="F364" s="110"/>
      <c r="G364" s="14" t="s">
        <v>86</v>
      </c>
      <c r="H364" s="15">
        <v>1</v>
      </c>
      <c r="I364" s="16">
        <v>48</v>
      </c>
      <c r="J364" s="16">
        <v>48</v>
      </c>
    </row>
    <row r="365" spans="1:10" ht="39" customHeight="1" x14ac:dyDescent="0.25">
      <c r="A365" s="13" t="s">
        <v>82</v>
      </c>
      <c r="B365" s="80" t="s">
        <v>280</v>
      </c>
      <c r="C365" s="13" t="s">
        <v>28</v>
      </c>
      <c r="D365" s="13" t="s">
        <v>281</v>
      </c>
      <c r="E365" s="110" t="s">
        <v>174</v>
      </c>
      <c r="F365" s="110"/>
      <c r="G365" s="14" t="s">
        <v>86</v>
      </c>
      <c r="H365" s="15">
        <v>1</v>
      </c>
      <c r="I365" s="16">
        <v>16.920000000000002</v>
      </c>
      <c r="J365" s="16">
        <v>16.920000000000002</v>
      </c>
    </row>
    <row r="366" spans="1:10" x14ac:dyDescent="0.25">
      <c r="A366" s="21"/>
      <c r="B366" s="21"/>
      <c r="C366" s="21"/>
      <c r="D366" s="21"/>
      <c r="E366" s="21" t="s">
        <v>103</v>
      </c>
      <c r="F366" s="22">
        <v>20.382905600000001</v>
      </c>
      <c r="G366" s="21" t="s">
        <v>104</v>
      </c>
      <c r="H366" s="22">
        <v>19.97</v>
      </c>
      <c r="I366" s="21" t="s">
        <v>105</v>
      </c>
      <c r="J366" s="22">
        <v>40.35</v>
      </c>
    </row>
    <row r="367" spans="1:10" ht="14.4" thickBot="1" x14ac:dyDescent="0.3">
      <c r="A367" s="21"/>
      <c r="B367" s="21"/>
      <c r="C367" s="21"/>
      <c r="D367" s="21"/>
      <c r="E367" s="21" t="s">
        <v>106</v>
      </c>
      <c r="F367" s="22">
        <v>28.43</v>
      </c>
      <c r="G367" s="21"/>
      <c r="H367" s="112" t="s">
        <v>107</v>
      </c>
      <c r="I367" s="112"/>
      <c r="J367" s="22">
        <v>139.38</v>
      </c>
    </row>
    <row r="368" spans="1:10" ht="0.9" customHeight="1" thickTop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</row>
    <row r="369" spans="1:10" ht="18" customHeight="1" x14ac:dyDescent="0.25">
      <c r="A369" s="75"/>
      <c r="B369" s="78" t="s">
        <v>20</v>
      </c>
      <c r="C369" s="75" t="s">
        <v>21</v>
      </c>
      <c r="D369" s="75" t="s">
        <v>6</v>
      </c>
      <c r="E369" s="92" t="s">
        <v>79</v>
      </c>
      <c r="F369" s="92"/>
      <c r="G369" s="79" t="s">
        <v>22</v>
      </c>
      <c r="H369" s="78" t="s">
        <v>7</v>
      </c>
      <c r="I369" s="78" t="s">
        <v>23</v>
      </c>
      <c r="J369" s="78" t="s">
        <v>8</v>
      </c>
    </row>
    <row r="370" spans="1:10" ht="39" customHeight="1" x14ac:dyDescent="0.25">
      <c r="A370" s="77" t="s">
        <v>80</v>
      </c>
      <c r="B370" s="7" t="s">
        <v>119</v>
      </c>
      <c r="C370" s="77" t="s">
        <v>28</v>
      </c>
      <c r="D370" s="77" t="s">
        <v>120</v>
      </c>
      <c r="E370" s="113" t="s">
        <v>115</v>
      </c>
      <c r="F370" s="113"/>
      <c r="G370" s="6" t="s">
        <v>121</v>
      </c>
      <c r="H370" s="12">
        <v>1</v>
      </c>
      <c r="I370" s="8">
        <v>290.79000000000002</v>
      </c>
      <c r="J370" s="8">
        <v>290.79000000000002</v>
      </c>
    </row>
    <row r="371" spans="1:10" ht="39" customHeight="1" x14ac:dyDescent="0.25">
      <c r="A371" s="13" t="s">
        <v>82</v>
      </c>
      <c r="B371" s="80" t="s">
        <v>282</v>
      </c>
      <c r="C371" s="13" t="s">
        <v>28</v>
      </c>
      <c r="D371" s="13" t="s">
        <v>283</v>
      </c>
      <c r="E371" s="110" t="s">
        <v>174</v>
      </c>
      <c r="F371" s="110"/>
      <c r="G371" s="14" t="s">
        <v>86</v>
      </c>
      <c r="H371" s="15">
        <v>1</v>
      </c>
      <c r="I371" s="16">
        <v>102.68</v>
      </c>
      <c r="J371" s="16">
        <v>102.68</v>
      </c>
    </row>
    <row r="372" spans="1:10" ht="39" customHeight="1" x14ac:dyDescent="0.25">
      <c r="A372" s="13" t="s">
        <v>82</v>
      </c>
      <c r="B372" s="80" t="s">
        <v>284</v>
      </c>
      <c r="C372" s="13" t="s">
        <v>28</v>
      </c>
      <c r="D372" s="13" t="s">
        <v>285</v>
      </c>
      <c r="E372" s="110" t="s">
        <v>174</v>
      </c>
      <c r="F372" s="110"/>
      <c r="G372" s="14" t="s">
        <v>86</v>
      </c>
      <c r="H372" s="15">
        <v>1</v>
      </c>
      <c r="I372" s="16">
        <v>77.16</v>
      </c>
      <c r="J372" s="16">
        <v>77.16</v>
      </c>
    </row>
    <row r="373" spans="1:10" ht="26.1" customHeight="1" x14ac:dyDescent="0.25">
      <c r="A373" s="13" t="s">
        <v>82</v>
      </c>
      <c r="B373" s="80" t="s">
        <v>278</v>
      </c>
      <c r="C373" s="13" t="s">
        <v>28</v>
      </c>
      <c r="D373" s="13" t="s">
        <v>279</v>
      </c>
      <c r="E373" s="110" t="s">
        <v>85</v>
      </c>
      <c r="F373" s="110"/>
      <c r="G373" s="14" t="s">
        <v>86</v>
      </c>
      <c r="H373" s="15">
        <v>1</v>
      </c>
      <c r="I373" s="16">
        <v>46.03</v>
      </c>
      <c r="J373" s="16">
        <v>46.03</v>
      </c>
    </row>
    <row r="374" spans="1:10" ht="39" customHeight="1" x14ac:dyDescent="0.25">
      <c r="A374" s="13" t="s">
        <v>82</v>
      </c>
      <c r="B374" s="80" t="s">
        <v>276</v>
      </c>
      <c r="C374" s="13" t="s">
        <v>28</v>
      </c>
      <c r="D374" s="13" t="s">
        <v>277</v>
      </c>
      <c r="E374" s="110" t="s">
        <v>174</v>
      </c>
      <c r="F374" s="110"/>
      <c r="G374" s="14" t="s">
        <v>86</v>
      </c>
      <c r="H374" s="15">
        <v>1</v>
      </c>
      <c r="I374" s="16">
        <v>48</v>
      </c>
      <c r="J374" s="16">
        <v>48</v>
      </c>
    </row>
    <row r="375" spans="1:10" ht="39" customHeight="1" x14ac:dyDescent="0.25">
      <c r="A375" s="13" t="s">
        <v>82</v>
      </c>
      <c r="B375" s="80" t="s">
        <v>280</v>
      </c>
      <c r="C375" s="13" t="s">
        <v>28</v>
      </c>
      <c r="D375" s="13" t="s">
        <v>281</v>
      </c>
      <c r="E375" s="110" t="s">
        <v>174</v>
      </c>
      <c r="F375" s="110"/>
      <c r="G375" s="14" t="s">
        <v>86</v>
      </c>
      <c r="H375" s="15">
        <v>1</v>
      </c>
      <c r="I375" s="16">
        <v>16.920000000000002</v>
      </c>
      <c r="J375" s="16">
        <v>16.920000000000002</v>
      </c>
    </row>
    <row r="376" spans="1:10" x14ac:dyDescent="0.25">
      <c r="A376" s="21"/>
      <c r="B376" s="21"/>
      <c r="C376" s="21"/>
      <c r="D376" s="21"/>
      <c r="E376" s="21" t="s">
        <v>103</v>
      </c>
      <c r="F376" s="22">
        <v>20.382905600000001</v>
      </c>
      <c r="G376" s="21" t="s">
        <v>104</v>
      </c>
      <c r="H376" s="22">
        <v>19.97</v>
      </c>
      <c r="I376" s="21" t="s">
        <v>105</v>
      </c>
      <c r="J376" s="22">
        <v>40.35</v>
      </c>
    </row>
    <row r="377" spans="1:10" ht="14.4" thickBot="1" x14ac:dyDescent="0.3">
      <c r="A377" s="21"/>
      <c r="B377" s="21"/>
      <c r="C377" s="21"/>
      <c r="D377" s="21"/>
      <c r="E377" s="21" t="s">
        <v>106</v>
      </c>
      <c r="F377" s="22">
        <v>74.52</v>
      </c>
      <c r="G377" s="21"/>
      <c r="H377" s="112" t="s">
        <v>107</v>
      </c>
      <c r="I377" s="112"/>
      <c r="J377" s="22">
        <v>365.31</v>
      </c>
    </row>
    <row r="378" spans="1:10" ht="0.9" customHeight="1" thickTop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</row>
    <row r="379" spans="1:10" ht="18" customHeight="1" x14ac:dyDescent="0.25">
      <c r="A379" s="75"/>
      <c r="B379" s="78" t="s">
        <v>20</v>
      </c>
      <c r="C379" s="75" t="s">
        <v>21</v>
      </c>
      <c r="D379" s="75" t="s">
        <v>6</v>
      </c>
      <c r="E379" s="92" t="s">
        <v>79</v>
      </c>
      <c r="F379" s="92"/>
      <c r="G379" s="79" t="s">
        <v>22</v>
      </c>
      <c r="H379" s="78" t="s">
        <v>7</v>
      </c>
      <c r="I379" s="78" t="s">
        <v>23</v>
      </c>
      <c r="J379" s="78" t="s">
        <v>8</v>
      </c>
    </row>
    <row r="380" spans="1:10" ht="39" customHeight="1" x14ac:dyDescent="0.25">
      <c r="A380" s="77" t="s">
        <v>80</v>
      </c>
      <c r="B380" s="7" t="s">
        <v>276</v>
      </c>
      <c r="C380" s="77" t="s">
        <v>28</v>
      </c>
      <c r="D380" s="77" t="s">
        <v>277</v>
      </c>
      <c r="E380" s="113" t="s">
        <v>174</v>
      </c>
      <c r="F380" s="113"/>
      <c r="G380" s="6" t="s">
        <v>86</v>
      </c>
      <c r="H380" s="12">
        <v>1</v>
      </c>
      <c r="I380" s="8">
        <v>48</v>
      </c>
      <c r="J380" s="8">
        <v>48</v>
      </c>
    </row>
    <row r="381" spans="1:10" ht="39" customHeight="1" x14ac:dyDescent="0.25">
      <c r="A381" s="76" t="s">
        <v>92</v>
      </c>
      <c r="B381" s="17" t="s">
        <v>286</v>
      </c>
      <c r="C381" s="76" t="s">
        <v>28</v>
      </c>
      <c r="D381" s="76" t="s">
        <v>287</v>
      </c>
      <c r="E381" s="111" t="s">
        <v>183</v>
      </c>
      <c r="F381" s="111"/>
      <c r="G381" s="18" t="s">
        <v>148</v>
      </c>
      <c r="H381" s="19">
        <v>4.0000000000000003E-5</v>
      </c>
      <c r="I381" s="20">
        <v>1200000</v>
      </c>
      <c r="J381" s="20">
        <v>48</v>
      </c>
    </row>
    <row r="382" spans="1:10" x14ac:dyDescent="0.25">
      <c r="A382" s="21"/>
      <c r="B382" s="21"/>
      <c r="C382" s="21"/>
      <c r="D382" s="21"/>
      <c r="E382" s="21" t="s">
        <v>103</v>
      </c>
      <c r="F382" s="22">
        <v>0</v>
      </c>
      <c r="G382" s="21" t="s">
        <v>104</v>
      </c>
      <c r="H382" s="22">
        <v>0</v>
      </c>
      <c r="I382" s="21" t="s">
        <v>105</v>
      </c>
      <c r="J382" s="22">
        <v>0</v>
      </c>
    </row>
    <row r="383" spans="1:10" ht="14.4" thickBot="1" x14ac:dyDescent="0.3">
      <c r="A383" s="21"/>
      <c r="B383" s="21"/>
      <c r="C383" s="21"/>
      <c r="D383" s="21"/>
      <c r="E383" s="21" t="s">
        <v>106</v>
      </c>
      <c r="F383" s="22">
        <v>12.3</v>
      </c>
      <c r="G383" s="21"/>
      <c r="H383" s="112" t="s">
        <v>107</v>
      </c>
      <c r="I383" s="112"/>
      <c r="J383" s="22">
        <v>60.3</v>
      </c>
    </row>
    <row r="384" spans="1:10" ht="0.9" customHeight="1" thickTop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 ht="18" customHeight="1" x14ac:dyDescent="0.25">
      <c r="A385" s="75"/>
      <c r="B385" s="78" t="s">
        <v>20</v>
      </c>
      <c r="C385" s="75" t="s">
        <v>21</v>
      </c>
      <c r="D385" s="75" t="s">
        <v>6</v>
      </c>
      <c r="E385" s="92" t="s">
        <v>79</v>
      </c>
      <c r="F385" s="92"/>
      <c r="G385" s="79" t="s">
        <v>22</v>
      </c>
      <c r="H385" s="78" t="s">
        <v>7</v>
      </c>
      <c r="I385" s="78" t="s">
        <v>23</v>
      </c>
      <c r="J385" s="78" t="s">
        <v>8</v>
      </c>
    </row>
    <row r="386" spans="1:10" ht="39" customHeight="1" x14ac:dyDescent="0.25">
      <c r="A386" s="77" t="s">
        <v>80</v>
      </c>
      <c r="B386" s="7" t="s">
        <v>280</v>
      </c>
      <c r="C386" s="77" t="s">
        <v>28</v>
      </c>
      <c r="D386" s="77" t="s">
        <v>281</v>
      </c>
      <c r="E386" s="113" t="s">
        <v>174</v>
      </c>
      <c r="F386" s="113"/>
      <c r="G386" s="6" t="s">
        <v>86</v>
      </c>
      <c r="H386" s="12">
        <v>1</v>
      </c>
      <c r="I386" s="8">
        <v>16.920000000000002</v>
      </c>
      <c r="J386" s="8">
        <v>16.920000000000002</v>
      </c>
    </row>
    <row r="387" spans="1:10" ht="39" customHeight="1" x14ac:dyDescent="0.25">
      <c r="A387" s="76" t="s">
        <v>92</v>
      </c>
      <c r="B387" s="17" t="s">
        <v>286</v>
      </c>
      <c r="C387" s="76" t="s">
        <v>28</v>
      </c>
      <c r="D387" s="76" t="s">
        <v>287</v>
      </c>
      <c r="E387" s="111" t="s">
        <v>183</v>
      </c>
      <c r="F387" s="111"/>
      <c r="G387" s="18" t="s">
        <v>148</v>
      </c>
      <c r="H387" s="19">
        <v>1.4100000000000001E-5</v>
      </c>
      <c r="I387" s="20">
        <v>1200000</v>
      </c>
      <c r="J387" s="20">
        <v>16.920000000000002</v>
      </c>
    </row>
    <row r="388" spans="1:10" x14ac:dyDescent="0.25">
      <c r="A388" s="21"/>
      <c r="B388" s="21"/>
      <c r="C388" s="21"/>
      <c r="D388" s="21"/>
      <c r="E388" s="21" t="s">
        <v>103</v>
      </c>
      <c r="F388" s="22">
        <v>0</v>
      </c>
      <c r="G388" s="21" t="s">
        <v>104</v>
      </c>
      <c r="H388" s="22">
        <v>0</v>
      </c>
      <c r="I388" s="21" t="s">
        <v>105</v>
      </c>
      <c r="J388" s="22">
        <v>0</v>
      </c>
    </row>
    <row r="389" spans="1:10" ht="14.4" thickBot="1" x14ac:dyDescent="0.3">
      <c r="A389" s="21"/>
      <c r="B389" s="21"/>
      <c r="C389" s="21"/>
      <c r="D389" s="21"/>
      <c r="E389" s="21" t="s">
        <v>106</v>
      </c>
      <c r="F389" s="22">
        <v>4.33</v>
      </c>
      <c r="G389" s="21"/>
      <c r="H389" s="112" t="s">
        <v>107</v>
      </c>
      <c r="I389" s="112"/>
      <c r="J389" s="22">
        <v>21.25</v>
      </c>
    </row>
    <row r="390" spans="1:10" ht="0.9" customHeight="1" thickTop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</row>
    <row r="391" spans="1:10" ht="18" customHeight="1" x14ac:dyDescent="0.25">
      <c r="A391" s="75"/>
      <c r="B391" s="78" t="s">
        <v>20</v>
      </c>
      <c r="C391" s="75" t="s">
        <v>21</v>
      </c>
      <c r="D391" s="75" t="s">
        <v>6</v>
      </c>
      <c r="E391" s="92" t="s">
        <v>79</v>
      </c>
      <c r="F391" s="92"/>
      <c r="G391" s="79" t="s">
        <v>22</v>
      </c>
      <c r="H391" s="78" t="s">
        <v>7</v>
      </c>
      <c r="I391" s="78" t="s">
        <v>23</v>
      </c>
      <c r="J391" s="78" t="s">
        <v>8</v>
      </c>
    </row>
    <row r="392" spans="1:10" ht="39" customHeight="1" x14ac:dyDescent="0.25">
      <c r="A392" s="77" t="s">
        <v>80</v>
      </c>
      <c r="B392" s="7" t="s">
        <v>284</v>
      </c>
      <c r="C392" s="77" t="s">
        <v>28</v>
      </c>
      <c r="D392" s="77" t="s">
        <v>285</v>
      </c>
      <c r="E392" s="113" t="s">
        <v>174</v>
      </c>
      <c r="F392" s="113"/>
      <c r="G392" s="6" t="s">
        <v>86</v>
      </c>
      <c r="H392" s="12">
        <v>1</v>
      </c>
      <c r="I392" s="8">
        <v>77.16</v>
      </c>
      <c r="J392" s="8">
        <v>77.16</v>
      </c>
    </row>
    <row r="393" spans="1:10" ht="39" customHeight="1" x14ac:dyDescent="0.25">
      <c r="A393" s="76" t="s">
        <v>92</v>
      </c>
      <c r="B393" s="17" t="s">
        <v>286</v>
      </c>
      <c r="C393" s="76" t="s">
        <v>28</v>
      </c>
      <c r="D393" s="76" t="s">
        <v>287</v>
      </c>
      <c r="E393" s="111" t="s">
        <v>183</v>
      </c>
      <c r="F393" s="111"/>
      <c r="G393" s="18" t="s">
        <v>148</v>
      </c>
      <c r="H393" s="19">
        <v>6.4300000000000004E-5</v>
      </c>
      <c r="I393" s="20">
        <v>1200000</v>
      </c>
      <c r="J393" s="20">
        <v>77.16</v>
      </c>
    </row>
    <row r="394" spans="1:10" x14ac:dyDescent="0.25">
      <c r="A394" s="21"/>
      <c r="B394" s="21"/>
      <c r="C394" s="21"/>
      <c r="D394" s="21"/>
      <c r="E394" s="21" t="s">
        <v>103</v>
      </c>
      <c r="F394" s="22">
        <v>0</v>
      </c>
      <c r="G394" s="21" t="s">
        <v>104</v>
      </c>
      <c r="H394" s="22">
        <v>0</v>
      </c>
      <c r="I394" s="21" t="s">
        <v>105</v>
      </c>
      <c r="J394" s="22">
        <v>0</v>
      </c>
    </row>
    <row r="395" spans="1:10" ht="14.4" thickBot="1" x14ac:dyDescent="0.3">
      <c r="A395" s="21"/>
      <c r="B395" s="21"/>
      <c r="C395" s="21"/>
      <c r="D395" s="21"/>
      <c r="E395" s="21" t="s">
        <v>106</v>
      </c>
      <c r="F395" s="22">
        <v>19.77</v>
      </c>
      <c r="G395" s="21"/>
      <c r="H395" s="112" t="s">
        <v>107</v>
      </c>
      <c r="I395" s="112"/>
      <c r="J395" s="22">
        <v>96.93</v>
      </c>
    </row>
    <row r="396" spans="1:10" ht="0.9" customHeight="1" thickTop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</row>
    <row r="397" spans="1:10" ht="18" customHeight="1" x14ac:dyDescent="0.25">
      <c r="A397" s="75"/>
      <c r="B397" s="78" t="s">
        <v>20</v>
      </c>
      <c r="C397" s="75" t="s">
        <v>21</v>
      </c>
      <c r="D397" s="75" t="s">
        <v>6</v>
      </c>
      <c r="E397" s="92" t="s">
        <v>79</v>
      </c>
      <c r="F397" s="92"/>
      <c r="G397" s="79" t="s">
        <v>22</v>
      </c>
      <c r="H397" s="78" t="s">
        <v>7</v>
      </c>
      <c r="I397" s="78" t="s">
        <v>23</v>
      </c>
      <c r="J397" s="78" t="s">
        <v>8</v>
      </c>
    </row>
    <row r="398" spans="1:10" ht="39" customHeight="1" x14ac:dyDescent="0.25">
      <c r="A398" s="77" t="s">
        <v>80</v>
      </c>
      <c r="B398" s="7" t="s">
        <v>282</v>
      </c>
      <c r="C398" s="77" t="s">
        <v>28</v>
      </c>
      <c r="D398" s="77" t="s">
        <v>283</v>
      </c>
      <c r="E398" s="113" t="s">
        <v>174</v>
      </c>
      <c r="F398" s="113"/>
      <c r="G398" s="6" t="s">
        <v>86</v>
      </c>
      <c r="H398" s="12">
        <v>1</v>
      </c>
      <c r="I398" s="8">
        <v>102.68</v>
      </c>
      <c r="J398" s="8">
        <v>102.68</v>
      </c>
    </row>
    <row r="399" spans="1:10" ht="26.1" customHeight="1" x14ac:dyDescent="0.25">
      <c r="A399" s="76" t="s">
        <v>92</v>
      </c>
      <c r="B399" s="17" t="s">
        <v>288</v>
      </c>
      <c r="C399" s="76" t="s">
        <v>28</v>
      </c>
      <c r="D399" s="76" t="s">
        <v>289</v>
      </c>
      <c r="E399" s="111" t="s">
        <v>95</v>
      </c>
      <c r="F399" s="111"/>
      <c r="G399" s="18" t="s">
        <v>290</v>
      </c>
      <c r="H399" s="19">
        <v>13.99</v>
      </c>
      <c r="I399" s="20">
        <v>7.34</v>
      </c>
      <c r="J399" s="20">
        <v>102.68</v>
      </c>
    </row>
    <row r="400" spans="1:10" x14ac:dyDescent="0.25">
      <c r="A400" s="21"/>
      <c r="B400" s="21"/>
      <c r="C400" s="21"/>
      <c r="D400" s="21"/>
      <c r="E400" s="21" t="s">
        <v>103</v>
      </c>
      <c r="F400" s="22">
        <v>0</v>
      </c>
      <c r="G400" s="21" t="s">
        <v>104</v>
      </c>
      <c r="H400" s="22">
        <v>0</v>
      </c>
      <c r="I400" s="21" t="s">
        <v>105</v>
      </c>
      <c r="J400" s="22">
        <v>0</v>
      </c>
    </row>
    <row r="401" spans="1:10" ht="14.4" thickBot="1" x14ac:dyDescent="0.3">
      <c r="A401" s="21"/>
      <c r="B401" s="21"/>
      <c r="C401" s="21"/>
      <c r="D401" s="21"/>
      <c r="E401" s="21" t="s">
        <v>106</v>
      </c>
      <c r="F401" s="22">
        <v>26.31</v>
      </c>
      <c r="G401" s="21"/>
      <c r="H401" s="112" t="s">
        <v>107</v>
      </c>
      <c r="I401" s="112"/>
      <c r="J401" s="22">
        <v>128.99</v>
      </c>
    </row>
    <row r="402" spans="1:10" ht="0.9" customHeight="1" thickTop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</row>
    <row r="403" spans="1:10" ht="18" customHeight="1" x14ac:dyDescent="0.25">
      <c r="A403" s="75"/>
      <c r="B403" s="78" t="s">
        <v>20</v>
      </c>
      <c r="C403" s="75" t="s">
        <v>21</v>
      </c>
      <c r="D403" s="75" t="s">
        <v>6</v>
      </c>
      <c r="E403" s="92" t="s">
        <v>79</v>
      </c>
      <c r="F403" s="92"/>
      <c r="G403" s="79" t="s">
        <v>22</v>
      </c>
      <c r="H403" s="78" t="s">
        <v>7</v>
      </c>
      <c r="I403" s="78" t="s">
        <v>23</v>
      </c>
      <c r="J403" s="78" t="s">
        <v>8</v>
      </c>
    </row>
    <row r="404" spans="1:10" ht="26.1" customHeight="1" x14ac:dyDescent="0.25">
      <c r="A404" s="77" t="s">
        <v>80</v>
      </c>
      <c r="B404" s="7" t="s">
        <v>170</v>
      </c>
      <c r="C404" s="77" t="s">
        <v>28</v>
      </c>
      <c r="D404" s="77" t="s">
        <v>171</v>
      </c>
      <c r="E404" s="113" t="s">
        <v>85</v>
      </c>
      <c r="F404" s="113"/>
      <c r="G404" s="6" t="s">
        <v>86</v>
      </c>
      <c r="H404" s="12">
        <v>1</v>
      </c>
      <c r="I404" s="8">
        <v>27.17</v>
      </c>
      <c r="J404" s="8">
        <v>27.17</v>
      </c>
    </row>
    <row r="405" spans="1:10" ht="39" customHeight="1" x14ac:dyDescent="0.25">
      <c r="A405" s="13" t="s">
        <v>82</v>
      </c>
      <c r="B405" s="80" t="s">
        <v>240</v>
      </c>
      <c r="C405" s="13" t="s">
        <v>28</v>
      </c>
      <c r="D405" s="13" t="s">
        <v>241</v>
      </c>
      <c r="E405" s="110" t="s">
        <v>85</v>
      </c>
      <c r="F405" s="110"/>
      <c r="G405" s="14" t="s">
        <v>86</v>
      </c>
      <c r="H405" s="15">
        <v>1</v>
      </c>
      <c r="I405" s="16">
        <v>0.17</v>
      </c>
      <c r="J405" s="16">
        <v>0.17</v>
      </c>
    </row>
    <row r="406" spans="1:10" ht="26.1" customHeight="1" x14ac:dyDescent="0.25">
      <c r="A406" s="76" t="s">
        <v>92</v>
      </c>
      <c r="B406" s="17" t="s">
        <v>209</v>
      </c>
      <c r="C406" s="76" t="s">
        <v>28</v>
      </c>
      <c r="D406" s="76" t="s">
        <v>210</v>
      </c>
      <c r="E406" s="111">
        <v>0</v>
      </c>
      <c r="F406" s="111"/>
      <c r="G406" s="18" t="s">
        <v>86</v>
      </c>
      <c r="H406" s="19">
        <v>1</v>
      </c>
      <c r="I406" s="20">
        <v>2.4900000000000002</v>
      </c>
      <c r="J406" s="20">
        <v>2.4900000000000002</v>
      </c>
    </row>
    <row r="407" spans="1:10" ht="26.1" customHeight="1" x14ac:dyDescent="0.25">
      <c r="A407" s="76" t="s">
        <v>92</v>
      </c>
      <c r="B407" s="17" t="s">
        <v>204</v>
      </c>
      <c r="C407" s="76" t="s">
        <v>28</v>
      </c>
      <c r="D407" s="76" t="s">
        <v>205</v>
      </c>
      <c r="E407" s="111">
        <v>0</v>
      </c>
      <c r="F407" s="111"/>
      <c r="G407" s="18" t="s">
        <v>86</v>
      </c>
      <c r="H407" s="19">
        <v>1</v>
      </c>
      <c r="I407" s="20">
        <v>0.48</v>
      </c>
      <c r="J407" s="20">
        <v>0.48</v>
      </c>
    </row>
    <row r="408" spans="1:10" ht="26.1" customHeight="1" x14ac:dyDescent="0.25">
      <c r="A408" s="76" t="s">
        <v>92</v>
      </c>
      <c r="B408" s="17" t="s">
        <v>214</v>
      </c>
      <c r="C408" s="76" t="s">
        <v>28</v>
      </c>
      <c r="D408" s="76" t="s">
        <v>215</v>
      </c>
      <c r="E408" s="111">
        <v>0</v>
      </c>
      <c r="F408" s="111"/>
      <c r="G408" s="18" t="s">
        <v>86</v>
      </c>
      <c r="H408" s="19">
        <v>1</v>
      </c>
      <c r="I408" s="20">
        <v>1.42</v>
      </c>
      <c r="J408" s="20">
        <v>1.42</v>
      </c>
    </row>
    <row r="409" spans="1:10" ht="26.1" customHeight="1" x14ac:dyDescent="0.25">
      <c r="A409" s="76" t="s">
        <v>92</v>
      </c>
      <c r="B409" s="17" t="s">
        <v>216</v>
      </c>
      <c r="C409" s="76" t="s">
        <v>28</v>
      </c>
      <c r="D409" s="76" t="s">
        <v>217</v>
      </c>
      <c r="E409" s="111">
        <v>0</v>
      </c>
      <c r="F409" s="111"/>
      <c r="G409" s="18" t="s">
        <v>86</v>
      </c>
      <c r="H409" s="19">
        <v>1</v>
      </c>
      <c r="I409" s="20">
        <v>0.11</v>
      </c>
      <c r="J409" s="20">
        <v>0.11</v>
      </c>
    </row>
    <row r="410" spans="1:10" ht="26.1" customHeight="1" x14ac:dyDescent="0.25">
      <c r="A410" s="76" t="s">
        <v>92</v>
      </c>
      <c r="B410" s="17" t="s">
        <v>242</v>
      </c>
      <c r="C410" s="76" t="s">
        <v>28</v>
      </c>
      <c r="D410" s="76" t="s">
        <v>243</v>
      </c>
      <c r="E410" s="111" t="s">
        <v>213</v>
      </c>
      <c r="F410" s="111"/>
      <c r="G410" s="18" t="s">
        <v>86</v>
      </c>
      <c r="H410" s="19">
        <v>1</v>
      </c>
      <c r="I410" s="20">
        <v>21.32</v>
      </c>
      <c r="J410" s="20">
        <v>21.32</v>
      </c>
    </row>
    <row r="411" spans="1:10" ht="26.1" customHeight="1" x14ac:dyDescent="0.25">
      <c r="A411" s="76" t="s">
        <v>92</v>
      </c>
      <c r="B411" s="17" t="s">
        <v>291</v>
      </c>
      <c r="C411" s="76" t="s">
        <v>28</v>
      </c>
      <c r="D411" s="76" t="s">
        <v>292</v>
      </c>
      <c r="E411" s="111">
        <v>0</v>
      </c>
      <c r="F411" s="111"/>
      <c r="G411" s="18" t="s">
        <v>86</v>
      </c>
      <c r="H411" s="19">
        <v>1</v>
      </c>
      <c r="I411" s="20">
        <v>0.05</v>
      </c>
      <c r="J411" s="20">
        <v>0.05</v>
      </c>
    </row>
    <row r="412" spans="1:10" ht="26.1" customHeight="1" x14ac:dyDescent="0.25">
      <c r="A412" s="76" t="s">
        <v>92</v>
      </c>
      <c r="B412" s="17" t="s">
        <v>293</v>
      </c>
      <c r="C412" s="76" t="s">
        <v>28</v>
      </c>
      <c r="D412" s="76" t="s">
        <v>294</v>
      </c>
      <c r="E412" s="111">
        <v>0</v>
      </c>
      <c r="F412" s="111"/>
      <c r="G412" s="18" t="s">
        <v>86</v>
      </c>
      <c r="H412" s="19">
        <v>1</v>
      </c>
      <c r="I412" s="20">
        <v>1.1299999999999999</v>
      </c>
      <c r="J412" s="20">
        <v>1.1299999999999999</v>
      </c>
    </row>
    <row r="413" spans="1:10" x14ac:dyDescent="0.25">
      <c r="A413" s="21"/>
      <c r="B413" s="21"/>
      <c r="C413" s="21"/>
      <c r="D413" s="21"/>
      <c r="E413" s="21" t="s">
        <v>103</v>
      </c>
      <c r="F413" s="22">
        <v>10.8557284</v>
      </c>
      <c r="G413" s="21" t="s">
        <v>104</v>
      </c>
      <c r="H413" s="22">
        <v>10.64</v>
      </c>
      <c r="I413" s="21" t="s">
        <v>105</v>
      </c>
      <c r="J413" s="22">
        <v>21.49</v>
      </c>
    </row>
    <row r="414" spans="1:10" ht="14.4" thickBot="1" x14ac:dyDescent="0.3">
      <c r="A414" s="21"/>
      <c r="B414" s="21"/>
      <c r="C414" s="21"/>
      <c r="D414" s="21"/>
      <c r="E414" s="21" t="s">
        <v>106</v>
      </c>
      <c r="F414" s="22">
        <v>6.96</v>
      </c>
      <c r="G414" s="21"/>
      <c r="H414" s="112" t="s">
        <v>107</v>
      </c>
      <c r="I414" s="112"/>
      <c r="J414" s="22">
        <v>34.130000000000003</v>
      </c>
    </row>
    <row r="415" spans="1:10" ht="0.9" customHeight="1" thickTop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</row>
    <row r="416" spans="1:10" ht="18" customHeight="1" x14ac:dyDescent="0.25">
      <c r="A416" s="75"/>
      <c r="B416" s="78" t="s">
        <v>20</v>
      </c>
      <c r="C416" s="75" t="s">
        <v>21</v>
      </c>
      <c r="D416" s="75" t="s">
        <v>6</v>
      </c>
      <c r="E416" s="92" t="s">
        <v>79</v>
      </c>
      <c r="F416" s="92"/>
      <c r="G416" s="79" t="s">
        <v>22</v>
      </c>
      <c r="H416" s="78" t="s">
        <v>7</v>
      </c>
      <c r="I416" s="78" t="s">
        <v>23</v>
      </c>
      <c r="J416" s="78" t="s">
        <v>8</v>
      </c>
    </row>
    <row r="417" spans="1:10" ht="26.1" customHeight="1" x14ac:dyDescent="0.25">
      <c r="A417" s="77" t="s">
        <v>80</v>
      </c>
      <c r="B417" s="7" t="s">
        <v>278</v>
      </c>
      <c r="C417" s="77" t="s">
        <v>28</v>
      </c>
      <c r="D417" s="77" t="s">
        <v>279</v>
      </c>
      <c r="E417" s="113" t="s">
        <v>85</v>
      </c>
      <c r="F417" s="113"/>
      <c r="G417" s="6" t="s">
        <v>86</v>
      </c>
      <c r="H417" s="12">
        <v>1</v>
      </c>
      <c r="I417" s="8">
        <v>46.03</v>
      </c>
      <c r="J417" s="8">
        <v>46.03</v>
      </c>
    </row>
    <row r="418" spans="1:10" ht="26.1" customHeight="1" x14ac:dyDescent="0.25">
      <c r="A418" s="13" t="s">
        <v>82</v>
      </c>
      <c r="B418" s="80" t="s">
        <v>244</v>
      </c>
      <c r="C418" s="13" t="s">
        <v>28</v>
      </c>
      <c r="D418" s="13" t="s">
        <v>245</v>
      </c>
      <c r="E418" s="110" t="s">
        <v>85</v>
      </c>
      <c r="F418" s="110"/>
      <c r="G418" s="14" t="s">
        <v>86</v>
      </c>
      <c r="H418" s="15">
        <v>1</v>
      </c>
      <c r="I418" s="16">
        <v>0.33</v>
      </c>
      <c r="J418" s="16">
        <v>0.33</v>
      </c>
    </row>
    <row r="419" spans="1:10" ht="24" customHeight="1" x14ac:dyDescent="0.25">
      <c r="A419" s="76" t="s">
        <v>92</v>
      </c>
      <c r="B419" s="17" t="s">
        <v>246</v>
      </c>
      <c r="C419" s="76" t="s">
        <v>28</v>
      </c>
      <c r="D419" s="76" t="s">
        <v>247</v>
      </c>
      <c r="E419" s="111" t="s">
        <v>213</v>
      </c>
      <c r="F419" s="111"/>
      <c r="G419" s="18" t="s">
        <v>86</v>
      </c>
      <c r="H419" s="19">
        <v>1</v>
      </c>
      <c r="I419" s="20">
        <v>40.020000000000003</v>
      </c>
      <c r="J419" s="20">
        <v>40.020000000000003</v>
      </c>
    </row>
    <row r="420" spans="1:10" ht="26.1" customHeight="1" x14ac:dyDescent="0.25">
      <c r="A420" s="76" t="s">
        <v>92</v>
      </c>
      <c r="B420" s="17" t="s">
        <v>209</v>
      </c>
      <c r="C420" s="76" t="s">
        <v>28</v>
      </c>
      <c r="D420" s="76" t="s">
        <v>210</v>
      </c>
      <c r="E420" s="111">
        <v>0</v>
      </c>
      <c r="F420" s="111"/>
      <c r="G420" s="18" t="s">
        <v>86</v>
      </c>
      <c r="H420" s="19">
        <v>1</v>
      </c>
      <c r="I420" s="20">
        <v>2.4900000000000002</v>
      </c>
      <c r="J420" s="20">
        <v>2.4900000000000002</v>
      </c>
    </row>
    <row r="421" spans="1:10" ht="26.1" customHeight="1" x14ac:dyDescent="0.25">
      <c r="A421" s="76" t="s">
        <v>92</v>
      </c>
      <c r="B421" s="17" t="s">
        <v>204</v>
      </c>
      <c r="C421" s="76" t="s">
        <v>28</v>
      </c>
      <c r="D421" s="76" t="s">
        <v>205</v>
      </c>
      <c r="E421" s="111">
        <v>0</v>
      </c>
      <c r="F421" s="111"/>
      <c r="G421" s="18" t="s">
        <v>86</v>
      </c>
      <c r="H421" s="19">
        <v>1</v>
      </c>
      <c r="I421" s="20">
        <v>0.48</v>
      </c>
      <c r="J421" s="20">
        <v>0.48</v>
      </c>
    </row>
    <row r="422" spans="1:10" ht="26.1" customHeight="1" x14ac:dyDescent="0.25">
      <c r="A422" s="76" t="s">
        <v>92</v>
      </c>
      <c r="B422" s="17" t="s">
        <v>214</v>
      </c>
      <c r="C422" s="76" t="s">
        <v>28</v>
      </c>
      <c r="D422" s="76" t="s">
        <v>215</v>
      </c>
      <c r="E422" s="111">
        <v>0</v>
      </c>
      <c r="F422" s="111"/>
      <c r="G422" s="18" t="s">
        <v>86</v>
      </c>
      <c r="H422" s="19">
        <v>1</v>
      </c>
      <c r="I422" s="20">
        <v>1.42</v>
      </c>
      <c r="J422" s="20">
        <v>1.42</v>
      </c>
    </row>
    <row r="423" spans="1:10" ht="26.1" customHeight="1" x14ac:dyDescent="0.25">
      <c r="A423" s="76" t="s">
        <v>92</v>
      </c>
      <c r="B423" s="17" t="s">
        <v>216</v>
      </c>
      <c r="C423" s="76" t="s">
        <v>28</v>
      </c>
      <c r="D423" s="76" t="s">
        <v>217</v>
      </c>
      <c r="E423" s="111">
        <v>0</v>
      </c>
      <c r="F423" s="111"/>
      <c r="G423" s="18" t="s">
        <v>86</v>
      </c>
      <c r="H423" s="19">
        <v>1</v>
      </c>
      <c r="I423" s="20">
        <v>0.11</v>
      </c>
      <c r="J423" s="20">
        <v>0.11</v>
      </c>
    </row>
    <row r="424" spans="1:10" ht="26.1" customHeight="1" x14ac:dyDescent="0.25">
      <c r="A424" s="76" t="s">
        <v>92</v>
      </c>
      <c r="B424" s="17" t="s">
        <v>291</v>
      </c>
      <c r="C424" s="76" t="s">
        <v>28</v>
      </c>
      <c r="D424" s="76" t="s">
        <v>292</v>
      </c>
      <c r="E424" s="111">
        <v>0</v>
      </c>
      <c r="F424" s="111"/>
      <c r="G424" s="18" t="s">
        <v>86</v>
      </c>
      <c r="H424" s="19">
        <v>1</v>
      </c>
      <c r="I424" s="20">
        <v>0.05</v>
      </c>
      <c r="J424" s="20">
        <v>0.05</v>
      </c>
    </row>
    <row r="425" spans="1:10" ht="26.1" customHeight="1" x14ac:dyDescent="0.25">
      <c r="A425" s="76" t="s">
        <v>92</v>
      </c>
      <c r="B425" s="17" t="s">
        <v>293</v>
      </c>
      <c r="C425" s="76" t="s">
        <v>28</v>
      </c>
      <c r="D425" s="76" t="s">
        <v>294</v>
      </c>
      <c r="E425" s="111">
        <v>0</v>
      </c>
      <c r="F425" s="111"/>
      <c r="G425" s="18" t="s">
        <v>86</v>
      </c>
      <c r="H425" s="19">
        <v>1</v>
      </c>
      <c r="I425" s="20">
        <v>1.1299999999999999</v>
      </c>
      <c r="J425" s="20">
        <v>1.1299999999999999</v>
      </c>
    </row>
    <row r="426" spans="1:10" x14ac:dyDescent="0.25">
      <c r="A426" s="21"/>
      <c r="B426" s="21"/>
      <c r="C426" s="21"/>
      <c r="D426" s="21"/>
      <c r="E426" s="21" t="s">
        <v>103</v>
      </c>
      <c r="F426" s="22">
        <v>20.382905600000001</v>
      </c>
      <c r="G426" s="21" t="s">
        <v>104</v>
      </c>
      <c r="H426" s="22">
        <v>19.97</v>
      </c>
      <c r="I426" s="21" t="s">
        <v>105</v>
      </c>
      <c r="J426" s="22">
        <v>40.35</v>
      </c>
    </row>
    <row r="427" spans="1:10" ht="14.4" thickBot="1" x14ac:dyDescent="0.3">
      <c r="A427" s="21"/>
      <c r="B427" s="21"/>
      <c r="C427" s="21"/>
      <c r="D427" s="21"/>
      <c r="E427" s="21" t="s">
        <v>106</v>
      </c>
      <c r="F427" s="22">
        <v>11.79</v>
      </c>
      <c r="G427" s="21"/>
      <c r="H427" s="112" t="s">
        <v>107</v>
      </c>
      <c r="I427" s="112"/>
      <c r="J427" s="22">
        <v>57.82</v>
      </c>
    </row>
    <row r="428" spans="1:10" ht="0.9" customHeight="1" thickTop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</row>
    <row r="429" spans="1:10" ht="18" customHeight="1" x14ac:dyDescent="0.25">
      <c r="A429" s="75"/>
      <c r="B429" s="78" t="s">
        <v>20</v>
      </c>
      <c r="C429" s="75" t="s">
        <v>21</v>
      </c>
      <c r="D429" s="75" t="s">
        <v>6</v>
      </c>
      <c r="E429" s="92" t="s">
        <v>79</v>
      </c>
      <c r="F429" s="92"/>
      <c r="G429" s="79" t="s">
        <v>22</v>
      </c>
      <c r="H429" s="78" t="s">
        <v>7</v>
      </c>
      <c r="I429" s="78" t="s">
        <v>23</v>
      </c>
      <c r="J429" s="78" t="s">
        <v>8</v>
      </c>
    </row>
    <row r="430" spans="1:10" ht="26.1" customHeight="1" x14ac:dyDescent="0.25">
      <c r="A430" s="77" t="s">
        <v>80</v>
      </c>
      <c r="B430" s="7" t="s">
        <v>295</v>
      </c>
      <c r="C430" s="77" t="s">
        <v>28</v>
      </c>
      <c r="D430" s="77" t="s">
        <v>296</v>
      </c>
      <c r="E430" s="113" t="s">
        <v>85</v>
      </c>
      <c r="F430" s="113"/>
      <c r="G430" s="6" t="s">
        <v>86</v>
      </c>
      <c r="H430" s="12">
        <v>1</v>
      </c>
      <c r="I430" s="8">
        <v>26.33</v>
      </c>
      <c r="J430" s="8">
        <v>26.33</v>
      </c>
    </row>
    <row r="431" spans="1:10" ht="26.1" customHeight="1" x14ac:dyDescent="0.25">
      <c r="A431" s="13" t="s">
        <v>82</v>
      </c>
      <c r="B431" s="80" t="s">
        <v>248</v>
      </c>
      <c r="C431" s="13" t="s">
        <v>28</v>
      </c>
      <c r="D431" s="13" t="s">
        <v>249</v>
      </c>
      <c r="E431" s="110" t="s">
        <v>85</v>
      </c>
      <c r="F431" s="110"/>
      <c r="G431" s="14" t="s">
        <v>86</v>
      </c>
      <c r="H431" s="15">
        <v>1</v>
      </c>
      <c r="I431" s="16">
        <v>0.17</v>
      </c>
      <c r="J431" s="16">
        <v>0.17</v>
      </c>
    </row>
    <row r="432" spans="1:10" ht="24" customHeight="1" x14ac:dyDescent="0.25">
      <c r="A432" s="76" t="s">
        <v>92</v>
      </c>
      <c r="B432" s="17" t="s">
        <v>250</v>
      </c>
      <c r="C432" s="76" t="s">
        <v>28</v>
      </c>
      <c r="D432" s="76" t="s">
        <v>251</v>
      </c>
      <c r="E432" s="111" t="s">
        <v>213</v>
      </c>
      <c r="F432" s="111"/>
      <c r="G432" s="18" t="s">
        <v>86</v>
      </c>
      <c r="H432" s="19">
        <v>1</v>
      </c>
      <c r="I432" s="20">
        <v>20.48</v>
      </c>
      <c r="J432" s="20">
        <v>20.48</v>
      </c>
    </row>
    <row r="433" spans="1:10" ht="26.1" customHeight="1" x14ac:dyDescent="0.25">
      <c r="A433" s="76" t="s">
        <v>92</v>
      </c>
      <c r="B433" s="17" t="s">
        <v>209</v>
      </c>
      <c r="C433" s="76" t="s">
        <v>28</v>
      </c>
      <c r="D433" s="76" t="s">
        <v>210</v>
      </c>
      <c r="E433" s="111">
        <v>0</v>
      </c>
      <c r="F433" s="111"/>
      <c r="G433" s="18" t="s">
        <v>86</v>
      </c>
      <c r="H433" s="19">
        <v>1</v>
      </c>
      <c r="I433" s="20">
        <v>2.4900000000000002</v>
      </c>
      <c r="J433" s="20">
        <v>2.4900000000000002</v>
      </c>
    </row>
    <row r="434" spans="1:10" ht="26.1" customHeight="1" x14ac:dyDescent="0.25">
      <c r="A434" s="76" t="s">
        <v>92</v>
      </c>
      <c r="B434" s="17" t="s">
        <v>204</v>
      </c>
      <c r="C434" s="76" t="s">
        <v>28</v>
      </c>
      <c r="D434" s="76" t="s">
        <v>205</v>
      </c>
      <c r="E434" s="111">
        <v>0</v>
      </c>
      <c r="F434" s="111"/>
      <c r="G434" s="18" t="s">
        <v>86</v>
      </c>
      <c r="H434" s="19">
        <v>1</v>
      </c>
      <c r="I434" s="20">
        <v>0.48</v>
      </c>
      <c r="J434" s="20">
        <v>0.48</v>
      </c>
    </row>
    <row r="435" spans="1:10" ht="26.1" customHeight="1" x14ac:dyDescent="0.25">
      <c r="A435" s="76" t="s">
        <v>92</v>
      </c>
      <c r="B435" s="17" t="s">
        <v>214</v>
      </c>
      <c r="C435" s="76" t="s">
        <v>28</v>
      </c>
      <c r="D435" s="76" t="s">
        <v>215</v>
      </c>
      <c r="E435" s="111">
        <v>0</v>
      </c>
      <c r="F435" s="111"/>
      <c r="G435" s="18" t="s">
        <v>86</v>
      </c>
      <c r="H435" s="19">
        <v>1</v>
      </c>
      <c r="I435" s="20">
        <v>1.42</v>
      </c>
      <c r="J435" s="20">
        <v>1.42</v>
      </c>
    </row>
    <row r="436" spans="1:10" ht="26.1" customHeight="1" x14ac:dyDescent="0.25">
      <c r="A436" s="76" t="s">
        <v>92</v>
      </c>
      <c r="B436" s="17" t="s">
        <v>216</v>
      </c>
      <c r="C436" s="76" t="s">
        <v>28</v>
      </c>
      <c r="D436" s="76" t="s">
        <v>217</v>
      </c>
      <c r="E436" s="111">
        <v>0</v>
      </c>
      <c r="F436" s="111"/>
      <c r="G436" s="18" t="s">
        <v>86</v>
      </c>
      <c r="H436" s="19">
        <v>1</v>
      </c>
      <c r="I436" s="20">
        <v>0.11</v>
      </c>
      <c r="J436" s="20">
        <v>0.11</v>
      </c>
    </row>
    <row r="437" spans="1:10" ht="26.1" customHeight="1" x14ac:dyDescent="0.25">
      <c r="A437" s="76" t="s">
        <v>92</v>
      </c>
      <c r="B437" s="17" t="s">
        <v>291</v>
      </c>
      <c r="C437" s="76" t="s">
        <v>28</v>
      </c>
      <c r="D437" s="76" t="s">
        <v>292</v>
      </c>
      <c r="E437" s="111">
        <v>0</v>
      </c>
      <c r="F437" s="111"/>
      <c r="G437" s="18" t="s">
        <v>86</v>
      </c>
      <c r="H437" s="19">
        <v>1</v>
      </c>
      <c r="I437" s="20">
        <v>0.05</v>
      </c>
      <c r="J437" s="20">
        <v>0.05</v>
      </c>
    </row>
    <row r="438" spans="1:10" ht="26.1" customHeight="1" x14ac:dyDescent="0.25">
      <c r="A438" s="76" t="s">
        <v>92</v>
      </c>
      <c r="B438" s="17" t="s">
        <v>293</v>
      </c>
      <c r="C438" s="76" t="s">
        <v>28</v>
      </c>
      <c r="D438" s="76" t="s">
        <v>294</v>
      </c>
      <c r="E438" s="111">
        <v>0</v>
      </c>
      <c r="F438" s="111"/>
      <c r="G438" s="18" t="s">
        <v>86</v>
      </c>
      <c r="H438" s="19">
        <v>1</v>
      </c>
      <c r="I438" s="20">
        <v>1.1299999999999999</v>
      </c>
      <c r="J438" s="20">
        <v>1.1299999999999999</v>
      </c>
    </row>
    <row r="439" spans="1:10" x14ac:dyDescent="0.25">
      <c r="A439" s="21"/>
      <c r="B439" s="21"/>
      <c r="C439" s="21"/>
      <c r="D439" s="21"/>
      <c r="E439" s="21" t="s">
        <v>103</v>
      </c>
      <c r="F439" s="22">
        <v>10.4314003</v>
      </c>
      <c r="G439" s="21" t="s">
        <v>104</v>
      </c>
      <c r="H439" s="22">
        <v>10.220000000000001</v>
      </c>
      <c r="I439" s="21" t="s">
        <v>105</v>
      </c>
      <c r="J439" s="22">
        <v>20.65</v>
      </c>
    </row>
    <row r="440" spans="1:10" ht="14.4" thickBot="1" x14ac:dyDescent="0.3">
      <c r="A440" s="21"/>
      <c r="B440" s="21"/>
      <c r="C440" s="21"/>
      <c r="D440" s="21"/>
      <c r="E440" s="21" t="s">
        <v>106</v>
      </c>
      <c r="F440" s="22">
        <v>6.74</v>
      </c>
      <c r="G440" s="21"/>
      <c r="H440" s="112" t="s">
        <v>107</v>
      </c>
      <c r="I440" s="112"/>
      <c r="J440" s="22">
        <v>33.07</v>
      </c>
    </row>
    <row r="441" spans="1:10" ht="0.9" customHeight="1" thickTop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 ht="18" customHeight="1" x14ac:dyDescent="0.25">
      <c r="A442" s="75"/>
      <c r="B442" s="78" t="s">
        <v>20</v>
      </c>
      <c r="C442" s="75" t="s">
        <v>21</v>
      </c>
      <c r="D442" s="75" t="s">
        <v>6</v>
      </c>
      <c r="E442" s="92" t="s">
        <v>79</v>
      </c>
      <c r="F442" s="92"/>
      <c r="G442" s="79" t="s">
        <v>22</v>
      </c>
      <c r="H442" s="78" t="s">
        <v>7</v>
      </c>
      <c r="I442" s="78" t="s">
        <v>23</v>
      </c>
      <c r="J442" s="78" t="s">
        <v>8</v>
      </c>
    </row>
    <row r="443" spans="1:10" ht="24" customHeight="1" x14ac:dyDescent="0.25">
      <c r="A443" s="77" t="s">
        <v>80</v>
      </c>
      <c r="B443" s="7" t="s">
        <v>136</v>
      </c>
      <c r="C443" s="77" t="s">
        <v>28</v>
      </c>
      <c r="D443" s="77" t="s">
        <v>137</v>
      </c>
      <c r="E443" s="113" t="s">
        <v>85</v>
      </c>
      <c r="F443" s="113"/>
      <c r="G443" s="6" t="s">
        <v>86</v>
      </c>
      <c r="H443" s="12">
        <v>1</v>
      </c>
      <c r="I443" s="8">
        <v>27.82</v>
      </c>
      <c r="J443" s="8">
        <v>27.82</v>
      </c>
    </row>
    <row r="444" spans="1:10" ht="26.1" customHeight="1" x14ac:dyDescent="0.25">
      <c r="A444" s="13" t="s">
        <v>82</v>
      </c>
      <c r="B444" s="80" t="s">
        <v>252</v>
      </c>
      <c r="C444" s="13" t="s">
        <v>28</v>
      </c>
      <c r="D444" s="13" t="s">
        <v>253</v>
      </c>
      <c r="E444" s="110" t="s">
        <v>85</v>
      </c>
      <c r="F444" s="110"/>
      <c r="G444" s="14" t="s">
        <v>86</v>
      </c>
      <c r="H444" s="15">
        <v>1</v>
      </c>
      <c r="I444" s="16">
        <v>0.42</v>
      </c>
      <c r="J444" s="16">
        <v>0.42</v>
      </c>
    </row>
    <row r="445" spans="1:10" ht="24" customHeight="1" x14ac:dyDescent="0.25">
      <c r="A445" s="76" t="s">
        <v>92</v>
      </c>
      <c r="B445" s="17" t="s">
        <v>254</v>
      </c>
      <c r="C445" s="76" t="s">
        <v>28</v>
      </c>
      <c r="D445" s="76" t="s">
        <v>255</v>
      </c>
      <c r="E445" s="111" t="s">
        <v>213</v>
      </c>
      <c r="F445" s="111"/>
      <c r="G445" s="18" t="s">
        <v>86</v>
      </c>
      <c r="H445" s="19">
        <v>1</v>
      </c>
      <c r="I445" s="20">
        <v>20.190000000000001</v>
      </c>
      <c r="J445" s="20">
        <v>20.190000000000001</v>
      </c>
    </row>
    <row r="446" spans="1:10" ht="26.1" customHeight="1" x14ac:dyDescent="0.25">
      <c r="A446" s="76" t="s">
        <v>92</v>
      </c>
      <c r="B446" s="17" t="s">
        <v>209</v>
      </c>
      <c r="C446" s="76" t="s">
        <v>28</v>
      </c>
      <c r="D446" s="76" t="s">
        <v>210</v>
      </c>
      <c r="E446" s="111">
        <v>0</v>
      </c>
      <c r="F446" s="111"/>
      <c r="G446" s="18" t="s">
        <v>86</v>
      </c>
      <c r="H446" s="19">
        <v>1</v>
      </c>
      <c r="I446" s="20">
        <v>2.4900000000000002</v>
      </c>
      <c r="J446" s="20">
        <v>2.4900000000000002</v>
      </c>
    </row>
    <row r="447" spans="1:10" ht="26.1" customHeight="1" x14ac:dyDescent="0.25">
      <c r="A447" s="76" t="s">
        <v>92</v>
      </c>
      <c r="B447" s="17" t="s">
        <v>204</v>
      </c>
      <c r="C447" s="76" t="s">
        <v>28</v>
      </c>
      <c r="D447" s="76" t="s">
        <v>205</v>
      </c>
      <c r="E447" s="111">
        <v>0</v>
      </c>
      <c r="F447" s="111"/>
      <c r="G447" s="18" t="s">
        <v>86</v>
      </c>
      <c r="H447" s="19">
        <v>1</v>
      </c>
      <c r="I447" s="20">
        <v>0.48</v>
      </c>
      <c r="J447" s="20">
        <v>0.48</v>
      </c>
    </row>
    <row r="448" spans="1:10" ht="26.1" customHeight="1" x14ac:dyDescent="0.25">
      <c r="A448" s="76" t="s">
        <v>92</v>
      </c>
      <c r="B448" s="17" t="s">
        <v>214</v>
      </c>
      <c r="C448" s="76" t="s">
        <v>28</v>
      </c>
      <c r="D448" s="76" t="s">
        <v>215</v>
      </c>
      <c r="E448" s="111">
        <v>0</v>
      </c>
      <c r="F448" s="111"/>
      <c r="G448" s="18" t="s">
        <v>86</v>
      </c>
      <c r="H448" s="19">
        <v>1</v>
      </c>
      <c r="I448" s="20">
        <v>1.42</v>
      </c>
      <c r="J448" s="20">
        <v>1.42</v>
      </c>
    </row>
    <row r="449" spans="1:10" ht="26.1" customHeight="1" x14ac:dyDescent="0.25">
      <c r="A449" s="76" t="s">
        <v>92</v>
      </c>
      <c r="B449" s="17" t="s">
        <v>216</v>
      </c>
      <c r="C449" s="76" t="s">
        <v>28</v>
      </c>
      <c r="D449" s="76" t="s">
        <v>217</v>
      </c>
      <c r="E449" s="111">
        <v>0</v>
      </c>
      <c r="F449" s="111"/>
      <c r="G449" s="18" t="s">
        <v>86</v>
      </c>
      <c r="H449" s="19">
        <v>1</v>
      </c>
      <c r="I449" s="20">
        <v>0.11</v>
      </c>
      <c r="J449" s="20">
        <v>0.11</v>
      </c>
    </row>
    <row r="450" spans="1:10" ht="26.1" customHeight="1" x14ac:dyDescent="0.25">
      <c r="A450" s="76" t="s">
        <v>92</v>
      </c>
      <c r="B450" s="17" t="s">
        <v>218</v>
      </c>
      <c r="C450" s="76" t="s">
        <v>28</v>
      </c>
      <c r="D450" s="76" t="s">
        <v>219</v>
      </c>
      <c r="E450" s="111">
        <v>0</v>
      </c>
      <c r="F450" s="111"/>
      <c r="G450" s="18" t="s">
        <v>86</v>
      </c>
      <c r="H450" s="19">
        <v>1</v>
      </c>
      <c r="I450" s="20">
        <v>0.9</v>
      </c>
      <c r="J450" s="20">
        <v>0.9</v>
      </c>
    </row>
    <row r="451" spans="1:10" ht="26.1" customHeight="1" x14ac:dyDescent="0.25">
      <c r="A451" s="76" t="s">
        <v>92</v>
      </c>
      <c r="B451" s="17" t="s">
        <v>207</v>
      </c>
      <c r="C451" s="76" t="s">
        <v>28</v>
      </c>
      <c r="D451" s="76" t="s">
        <v>208</v>
      </c>
      <c r="E451" s="111">
        <v>0</v>
      </c>
      <c r="F451" s="111"/>
      <c r="G451" s="18" t="s">
        <v>86</v>
      </c>
      <c r="H451" s="19">
        <v>1</v>
      </c>
      <c r="I451" s="20">
        <v>1.81</v>
      </c>
      <c r="J451" s="20">
        <v>1.81</v>
      </c>
    </row>
    <row r="452" spans="1:10" x14ac:dyDescent="0.25">
      <c r="A452" s="21"/>
      <c r="B452" s="21"/>
      <c r="C452" s="21"/>
      <c r="D452" s="21"/>
      <c r="E452" s="21" t="s">
        <v>103</v>
      </c>
      <c r="F452" s="22">
        <v>10.411194200000001</v>
      </c>
      <c r="G452" s="21" t="s">
        <v>104</v>
      </c>
      <c r="H452" s="22">
        <v>10.199999999999999</v>
      </c>
      <c r="I452" s="21" t="s">
        <v>105</v>
      </c>
      <c r="J452" s="22">
        <v>20.61</v>
      </c>
    </row>
    <row r="453" spans="1:10" ht="14.4" thickBot="1" x14ac:dyDescent="0.3">
      <c r="A453" s="21"/>
      <c r="B453" s="21"/>
      <c r="C453" s="21"/>
      <c r="D453" s="21"/>
      <c r="E453" s="21" t="s">
        <v>106</v>
      </c>
      <c r="F453" s="22">
        <v>7.13</v>
      </c>
      <c r="G453" s="21"/>
      <c r="H453" s="112" t="s">
        <v>107</v>
      </c>
      <c r="I453" s="112"/>
      <c r="J453" s="22">
        <v>34.950000000000003</v>
      </c>
    </row>
    <row r="454" spans="1:10" ht="0.9" customHeight="1" thickTop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</row>
    <row r="455" spans="1:10" ht="18" customHeight="1" x14ac:dyDescent="0.25">
      <c r="A455" s="75"/>
      <c r="B455" s="78" t="s">
        <v>20</v>
      </c>
      <c r="C455" s="75" t="s">
        <v>21</v>
      </c>
      <c r="D455" s="75" t="s">
        <v>6</v>
      </c>
      <c r="E455" s="92" t="s">
        <v>79</v>
      </c>
      <c r="F455" s="92"/>
      <c r="G455" s="79" t="s">
        <v>22</v>
      </c>
      <c r="H455" s="78" t="s">
        <v>7</v>
      </c>
      <c r="I455" s="78" t="s">
        <v>23</v>
      </c>
      <c r="J455" s="78" t="s">
        <v>8</v>
      </c>
    </row>
    <row r="456" spans="1:10" ht="24" customHeight="1" x14ac:dyDescent="0.25">
      <c r="A456" s="77" t="s">
        <v>80</v>
      </c>
      <c r="B456" s="7" t="s">
        <v>297</v>
      </c>
      <c r="C456" s="77" t="s">
        <v>28</v>
      </c>
      <c r="D456" s="77" t="s">
        <v>298</v>
      </c>
      <c r="E456" s="113" t="s">
        <v>85</v>
      </c>
      <c r="F456" s="113"/>
      <c r="G456" s="6" t="s">
        <v>86</v>
      </c>
      <c r="H456" s="12">
        <v>1</v>
      </c>
      <c r="I456" s="8">
        <v>29.86</v>
      </c>
      <c r="J456" s="8">
        <v>29.86</v>
      </c>
    </row>
    <row r="457" spans="1:10" ht="26.1" customHeight="1" x14ac:dyDescent="0.25">
      <c r="A457" s="13" t="s">
        <v>82</v>
      </c>
      <c r="B457" s="80" t="s">
        <v>256</v>
      </c>
      <c r="C457" s="13" t="s">
        <v>28</v>
      </c>
      <c r="D457" s="13" t="s">
        <v>257</v>
      </c>
      <c r="E457" s="110" t="s">
        <v>85</v>
      </c>
      <c r="F457" s="110"/>
      <c r="G457" s="14" t="s">
        <v>86</v>
      </c>
      <c r="H457" s="15">
        <v>1</v>
      </c>
      <c r="I457" s="16">
        <v>0.28999999999999998</v>
      </c>
      <c r="J457" s="16">
        <v>0.28999999999999998</v>
      </c>
    </row>
    <row r="458" spans="1:10" ht="24" customHeight="1" x14ac:dyDescent="0.25">
      <c r="A458" s="76" t="s">
        <v>92</v>
      </c>
      <c r="B458" s="17" t="s">
        <v>258</v>
      </c>
      <c r="C458" s="76" t="s">
        <v>28</v>
      </c>
      <c r="D458" s="76" t="s">
        <v>259</v>
      </c>
      <c r="E458" s="111" t="s">
        <v>213</v>
      </c>
      <c r="F458" s="111"/>
      <c r="G458" s="18" t="s">
        <v>86</v>
      </c>
      <c r="H458" s="19">
        <v>1</v>
      </c>
      <c r="I458" s="20">
        <v>20.190000000000001</v>
      </c>
      <c r="J458" s="20">
        <v>20.190000000000001</v>
      </c>
    </row>
    <row r="459" spans="1:10" ht="26.1" customHeight="1" x14ac:dyDescent="0.25">
      <c r="A459" s="76" t="s">
        <v>92</v>
      </c>
      <c r="B459" s="17" t="s">
        <v>209</v>
      </c>
      <c r="C459" s="76" t="s">
        <v>28</v>
      </c>
      <c r="D459" s="76" t="s">
        <v>210</v>
      </c>
      <c r="E459" s="111">
        <v>0</v>
      </c>
      <c r="F459" s="111"/>
      <c r="G459" s="18" t="s">
        <v>86</v>
      </c>
      <c r="H459" s="19">
        <v>1</v>
      </c>
      <c r="I459" s="20">
        <v>2.4900000000000002</v>
      </c>
      <c r="J459" s="20">
        <v>2.4900000000000002</v>
      </c>
    </row>
    <row r="460" spans="1:10" ht="26.1" customHeight="1" x14ac:dyDescent="0.25">
      <c r="A460" s="76" t="s">
        <v>92</v>
      </c>
      <c r="B460" s="17" t="s">
        <v>204</v>
      </c>
      <c r="C460" s="76" t="s">
        <v>28</v>
      </c>
      <c r="D460" s="76" t="s">
        <v>205</v>
      </c>
      <c r="E460" s="111">
        <v>0</v>
      </c>
      <c r="F460" s="111"/>
      <c r="G460" s="18" t="s">
        <v>86</v>
      </c>
      <c r="H460" s="19">
        <v>1</v>
      </c>
      <c r="I460" s="20">
        <v>0.48</v>
      </c>
      <c r="J460" s="20">
        <v>0.48</v>
      </c>
    </row>
    <row r="461" spans="1:10" ht="26.1" customHeight="1" x14ac:dyDescent="0.25">
      <c r="A461" s="76" t="s">
        <v>92</v>
      </c>
      <c r="B461" s="17" t="s">
        <v>214</v>
      </c>
      <c r="C461" s="76" t="s">
        <v>28</v>
      </c>
      <c r="D461" s="76" t="s">
        <v>215</v>
      </c>
      <c r="E461" s="111">
        <v>0</v>
      </c>
      <c r="F461" s="111"/>
      <c r="G461" s="18" t="s">
        <v>86</v>
      </c>
      <c r="H461" s="19">
        <v>1</v>
      </c>
      <c r="I461" s="20">
        <v>1.42</v>
      </c>
      <c r="J461" s="20">
        <v>1.42</v>
      </c>
    </row>
    <row r="462" spans="1:10" ht="26.1" customHeight="1" x14ac:dyDescent="0.25">
      <c r="A462" s="76" t="s">
        <v>92</v>
      </c>
      <c r="B462" s="17" t="s">
        <v>216</v>
      </c>
      <c r="C462" s="76" t="s">
        <v>28</v>
      </c>
      <c r="D462" s="76" t="s">
        <v>217</v>
      </c>
      <c r="E462" s="111">
        <v>0</v>
      </c>
      <c r="F462" s="111"/>
      <c r="G462" s="18" t="s">
        <v>86</v>
      </c>
      <c r="H462" s="19">
        <v>1</v>
      </c>
      <c r="I462" s="20">
        <v>0.11</v>
      </c>
      <c r="J462" s="20">
        <v>0.11</v>
      </c>
    </row>
    <row r="463" spans="1:10" ht="26.1" customHeight="1" x14ac:dyDescent="0.25">
      <c r="A463" s="76" t="s">
        <v>92</v>
      </c>
      <c r="B463" s="17" t="s">
        <v>299</v>
      </c>
      <c r="C463" s="76" t="s">
        <v>28</v>
      </c>
      <c r="D463" s="76" t="s">
        <v>300</v>
      </c>
      <c r="E463" s="111" t="s">
        <v>206</v>
      </c>
      <c r="F463" s="111"/>
      <c r="G463" s="18" t="s">
        <v>86</v>
      </c>
      <c r="H463" s="19">
        <v>1</v>
      </c>
      <c r="I463" s="20">
        <v>2.58</v>
      </c>
      <c r="J463" s="20">
        <v>2.58</v>
      </c>
    </row>
    <row r="464" spans="1:10" ht="26.1" customHeight="1" x14ac:dyDescent="0.25">
      <c r="A464" s="76" t="s">
        <v>92</v>
      </c>
      <c r="B464" s="17" t="s">
        <v>301</v>
      </c>
      <c r="C464" s="76" t="s">
        <v>28</v>
      </c>
      <c r="D464" s="76" t="s">
        <v>302</v>
      </c>
      <c r="E464" s="111" t="s">
        <v>206</v>
      </c>
      <c r="F464" s="111"/>
      <c r="G464" s="18" t="s">
        <v>86</v>
      </c>
      <c r="H464" s="19">
        <v>1</v>
      </c>
      <c r="I464" s="20">
        <v>2.2999999999999998</v>
      </c>
      <c r="J464" s="20">
        <v>2.2999999999999998</v>
      </c>
    </row>
    <row r="465" spans="1:10" x14ac:dyDescent="0.25">
      <c r="A465" s="21"/>
      <c r="B465" s="21"/>
      <c r="C465" s="21"/>
      <c r="D465" s="21"/>
      <c r="E465" s="21" t="s">
        <v>103</v>
      </c>
      <c r="F465" s="22">
        <v>10.345524299999999</v>
      </c>
      <c r="G465" s="21" t="s">
        <v>104</v>
      </c>
      <c r="H465" s="22">
        <v>10.14</v>
      </c>
      <c r="I465" s="21" t="s">
        <v>105</v>
      </c>
      <c r="J465" s="22">
        <v>20.48</v>
      </c>
    </row>
    <row r="466" spans="1:10" ht="14.4" thickBot="1" x14ac:dyDescent="0.3">
      <c r="A466" s="21"/>
      <c r="B466" s="21"/>
      <c r="C466" s="21"/>
      <c r="D466" s="21"/>
      <c r="E466" s="21" t="s">
        <v>106</v>
      </c>
      <c r="F466" s="22">
        <v>7.65</v>
      </c>
      <c r="G466" s="21"/>
      <c r="H466" s="112" t="s">
        <v>107</v>
      </c>
      <c r="I466" s="112"/>
      <c r="J466" s="22">
        <v>37.51</v>
      </c>
    </row>
    <row r="467" spans="1:10" ht="0.9" customHeight="1" thickTop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</row>
    <row r="468" spans="1:10" ht="18" customHeight="1" x14ac:dyDescent="0.25">
      <c r="A468" s="75"/>
      <c r="B468" s="78" t="s">
        <v>20</v>
      </c>
      <c r="C468" s="75" t="s">
        <v>21</v>
      </c>
      <c r="D468" s="75" t="s">
        <v>6</v>
      </c>
      <c r="E468" s="92" t="s">
        <v>79</v>
      </c>
      <c r="F468" s="92"/>
      <c r="G468" s="79" t="s">
        <v>22</v>
      </c>
      <c r="H468" s="78" t="s">
        <v>7</v>
      </c>
      <c r="I468" s="78" t="s">
        <v>23</v>
      </c>
      <c r="J468" s="78" t="s">
        <v>8</v>
      </c>
    </row>
    <row r="469" spans="1:10" ht="26.1" customHeight="1" x14ac:dyDescent="0.25">
      <c r="A469" s="77" t="s">
        <v>80</v>
      </c>
      <c r="B469" s="7" t="s">
        <v>89</v>
      </c>
      <c r="C469" s="77" t="s">
        <v>28</v>
      </c>
      <c r="D469" s="77" t="s">
        <v>90</v>
      </c>
      <c r="E469" s="113" t="s">
        <v>91</v>
      </c>
      <c r="F469" s="113"/>
      <c r="G469" s="6" t="s">
        <v>30</v>
      </c>
      <c r="H469" s="12">
        <v>1</v>
      </c>
      <c r="I469" s="8">
        <v>25.63</v>
      </c>
      <c r="J469" s="8">
        <v>25.63</v>
      </c>
    </row>
    <row r="470" spans="1:10" ht="24" customHeight="1" x14ac:dyDescent="0.25">
      <c r="A470" s="13" t="s">
        <v>82</v>
      </c>
      <c r="B470" s="80" t="s">
        <v>297</v>
      </c>
      <c r="C470" s="13" t="s">
        <v>28</v>
      </c>
      <c r="D470" s="13" t="s">
        <v>298</v>
      </c>
      <c r="E470" s="110" t="s">
        <v>85</v>
      </c>
      <c r="F470" s="110"/>
      <c r="G470" s="14" t="s">
        <v>86</v>
      </c>
      <c r="H470" s="15">
        <v>0.45290000000000002</v>
      </c>
      <c r="I470" s="16">
        <v>29.86</v>
      </c>
      <c r="J470" s="16">
        <v>13.52</v>
      </c>
    </row>
    <row r="471" spans="1:10" ht="24" customHeight="1" x14ac:dyDescent="0.25">
      <c r="A471" s="76" t="s">
        <v>92</v>
      </c>
      <c r="B471" s="17" t="s">
        <v>303</v>
      </c>
      <c r="C471" s="76" t="s">
        <v>28</v>
      </c>
      <c r="D471" s="76" t="s">
        <v>304</v>
      </c>
      <c r="E471" s="111" t="s">
        <v>95</v>
      </c>
      <c r="F471" s="111"/>
      <c r="G471" s="18" t="s">
        <v>290</v>
      </c>
      <c r="H471" s="19">
        <v>0.32569999999999999</v>
      </c>
      <c r="I471" s="20">
        <v>37.19</v>
      </c>
      <c r="J471" s="20">
        <v>12.11</v>
      </c>
    </row>
    <row r="472" spans="1:10" x14ac:dyDescent="0.25">
      <c r="A472" s="21"/>
      <c r="B472" s="21"/>
      <c r="C472" s="21"/>
      <c r="D472" s="21"/>
      <c r="E472" s="21" t="s">
        <v>103</v>
      </c>
      <c r="F472" s="22">
        <v>4.6827641947868255</v>
      </c>
      <c r="G472" s="21" t="s">
        <v>104</v>
      </c>
      <c r="H472" s="22">
        <v>4.59</v>
      </c>
      <c r="I472" s="21" t="s">
        <v>105</v>
      </c>
      <c r="J472" s="22">
        <v>9.27</v>
      </c>
    </row>
    <row r="473" spans="1:10" ht="14.4" thickBot="1" x14ac:dyDescent="0.3">
      <c r="A473" s="21"/>
      <c r="B473" s="21"/>
      <c r="C473" s="21"/>
      <c r="D473" s="21"/>
      <c r="E473" s="21" t="s">
        <v>106</v>
      </c>
      <c r="F473" s="22">
        <v>6.56</v>
      </c>
      <c r="G473" s="21"/>
      <c r="H473" s="112" t="s">
        <v>107</v>
      </c>
      <c r="I473" s="112"/>
      <c r="J473" s="22">
        <v>32.19</v>
      </c>
    </row>
    <row r="474" spans="1:10" ht="0.9" customHeight="1" thickTop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</row>
    <row r="475" spans="1:10" ht="18" customHeight="1" x14ac:dyDescent="0.25">
      <c r="A475" s="75"/>
      <c r="B475" s="78" t="s">
        <v>20</v>
      </c>
      <c r="C475" s="75" t="s">
        <v>21</v>
      </c>
      <c r="D475" s="75" t="s">
        <v>6</v>
      </c>
      <c r="E475" s="92" t="s">
        <v>79</v>
      </c>
      <c r="F475" s="92"/>
      <c r="G475" s="79" t="s">
        <v>22</v>
      </c>
      <c r="H475" s="78" t="s">
        <v>7</v>
      </c>
      <c r="I475" s="78" t="s">
        <v>23</v>
      </c>
      <c r="J475" s="78" t="s">
        <v>8</v>
      </c>
    </row>
    <row r="476" spans="1:10" ht="39" customHeight="1" x14ac:dyDescent="0.25">
      <c r="A476" s="77" t="s">
        <v>80</v>
      </c>
      <c r="B476" s="7" t="s">
        <v>134</v>
      </c>
      <c r="C476" s="77" t="s">
        <v>28</v>
      </c>
      <c r="D476" s="77" t="s">
        <v>135</v>
      </c>
      <c r="E476" s="113" t="s">
        <v>115</v>
      </c>
      <c r="F476" s="113"/>
      <c r="G476" s="6" t="s">
        <v>121</v>
      </c>
      <c r="H476" s="12">
        <v>1</v>
      </c>
      <c r="I476" s="8">
        <v>11.01</v>
      </c>
      <c r="J476" s="8">
        <v>11.01</v>
      </c>
    </row>
    <row r="477" spans="1:10" ht="39" customHeight="1" x14ac:dyDescent="0.25">
      <c r="A477" s="13" t="s">
        <v>82</v>
      </c>
      <c r="B477" s="80" t="s">
        <v>307</v>
      </c>
      <c r="C477" s="13" t="s">
        <v>28</v>
      </c>
      <c r="D477" s="13" t="s">
        <v>308</v>
      </c>
      <c r="E477" s="110" t="s">
        <v>174</v>
      </c>
      <c r="F477" s="110"/>
      <c r="G477" s="14" t="s">
        <v>86</v>
      </c>
      <c r="H477" s="15">
        <v>1</v>
      </c>
      <c r="I477" s="16">
        <v>0.56000000000000005</v>
      </c>
      <c r="J477" s="16">
        <v>0.56000000000000005</v>
      </c>
    </row>
    <row r="478" spans="1:10" ht="39" customHeight="1" x14ac:dyDescent="0.25">
      <c r="A478" s="13" t="s">
        <v>82</v>
      </c>
      <c r="B478" s="80" t="s">
        <v>311</v>
      </c>
      <c r="C478" s="13" t="s">
        <v>28</v>
      </c>
      <c r="D478" s="13" t="s">
        <v>312</v>
      </c>
      <c r="E478" s="110" t="s">
        <v>174</v>
      </c>
      <c r="F478" s="110"/>
      <c r="G478" s="14" t="s">
        <v>86</v>
      </c>
      <c r="H478" s="15">
        <v>1</v>
      </c>
      <c r="I478" s="16">
        <v>0.15</v>
      </c>
      <c r="J478" s="16">
        <v>0.15</v>
      </c>
    </row>
    <row r="479" spans="1:10" ht="39" customHeight="1" x14ac:dyDescent="0.25">
      <c r="A479" s="13" t="s">
        <v>82</v>
      </c>
      <c r="B479" s="80" t="s">
        <v>305</v>
      </c>
      <c r="C479" s="13" t="s">
        <v>28</v>
      </c>
      <c r="D479" s="13" t="s">
        <v>306</v>
      </c>
      <c r="E479" s="110" t="s">
        <v>174</v>
      </c>
      <c r="F479" s="110"/>
      <c r="G479" s="14" t="s">
        <v>86</v>
      </c>
      <c r="H479" s="15">
        <v>1</v>
      </c>
      <c r="I479" s="16">
        <v>0.7</v>
      </c>
      <c r="J479" s="16">
        <v>0.7</v>
      </c>
    </row>
    <row r="480" spans="1:10" ht="39" customHeight="1" x14ac:dyDescent="0.25">
      <c r="A480" s="13" t="s">
        <v>82</v>
      </c>
      <c r="B480" s="80" t="s">
        <v>309</v>
      </c>
      <c r="C480" s="13" t="s">
        <v>28</v>
      </c>
      <c r="D480" s="13" t="s">
        <v>310</v>
      </c>
      <c r="E480" s="110" t="s">
        <v>174</v>
      </c>
      <c r="F480" s="110"/>
      <c r="G480" s="14" t="s">
        <v>86</v>
      </c>
      <c r="H480" s="15">
        <v>1</v>
      </c>
      <c r="I480" s="16">
        <v>9.6</v>
      </c>
      <c r="J480" s="16">
        <v>9.6</v>
      </c>
    </row>
    <row r="481" spans="1:10" x14ac:dyDescent="0.25">
      <c r="A481" s="21"/>
      <c r="B481" s="21"/>
      <c r="C481" s="21"/>
      <c r="D481" s="21"/>
      <c r="E481" s="21" t="s">
        <v>103</v>
      </c>
      <c r="F481" s="22">
        <v>0</v>
      </c>
      <c r="G481" s="21" t="s">
        <v>104</v>
      </c>
      <c r="H481" s="22">
        <v>0</v>
      </c>
      <c r="I481" s="21" t="s">
        <v>105</v>
      </c>
      <c r="J481" s="22">
        <v>0</v>
      </c>
    </row>
    <row r="482" spans="1:10" ht="14.4" thickBot="1" x14ac:dyDescent="0.3">
      <c r="A482" s="21"/>
      <c r="B482" s="21"/>
      <c r="C482" s="21"/>
      <c r="D482" s="21"/>
      <c r="E482" s="21" t="s">
        <v>106</v>
      </c>
      <c r="F482" s="22">
        <v>2.82</v>
      </c>
      <c r="G482" s="21"/>
      <c r="H482" s="112" t="s">
        <v>107</v>
      </c>
      <c r="I482" s="112"/>
      <c r="J482" s="22">
        <v>13.83</v>
      </c>
    </row>
    <row r="483" spans="1:10" ht="0.9" customHeight="1" thickTop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</row>
    <row r="484" spans="1:10" ht="18" customHeight="1" x14ac:dyDescent="0.25">
      <c r="A484" s="75"/>
      <c r="B484" s="78" t="s">
        <v>20</v>
      </c>
      <c r="C484" s="75" t="s">
        <v>21</v>
      </c>
      <c r="D484" s="75" t="s">
        <v>6</v>
      </c>
      <c r="E484" s="92" t="s">
        <v>79</v>
      </c>
      <c r="F484" s="92"/>
      <c r="G484" s="79" t="s">
        <v>22</v>
      </c>
      <c r="H484" s="78" t="s">
        <v>7</v>
      </c>
      <c r="I484" s="78" t="s">
        <v>23</v>
      </c>
      <c r="J484" s="78" t="s">
        <v>8</v>
      </c>
    </row>
    <row r="485" spans="1:10" ht="39" customHeight="1" x14ac:dyDescent="0.25">
      <c r="A485" s="77" t="s">
        <v>80</v>
      </c>
      <c r="B485" s="7" t="s">
        <v>307</v>
      </c>
      <c r="C485" s="77" t="s">
        <v>28</v>
      </c>
      <c r="D485" s="77" t="s">
        <v>308</v>
      </c>
      <c r="E485" s="113" t="s">
        <v>174</v>
      </c>
      <c r="F485" s="113"/>
      <c r="G485" s="6" t="s">
        <v>86</v>
      </c>
      <c r="H485" s="12">
        <v>1</v>
      </c>
      <c r="I485" s="8">
        <v>0.56000000000000005</v>
      </c>
      <c r="J485" s="8">
        <v>0.56000000000000005</v>
      </c>
    </row>
    <row r="486" spans="1:10" ht="65.099999999999994" customHeight="1" x14ac:dyDescent="0.25">
      <c r="A486" s="76" t="s">
        <v>92</v>
      </c>
      <c r="B486" s="17" t="s">
        <v>313</v>
      </c>
      <c r="C486" s="76" t="s">
        <v>28</v>
      </c>
      <c r="D486" s="76" t="s">
        <v>314</v>
      </c>
      <c r="E486" s="111" t="s">
        <v>183</v>
      </c>
      <c r="F486" s="111"/>
      <c r="G486" s="18" t="s">
        <v>148</v>
      </c>
      <c r="H486" s="19">
        <v>5.3300000000000001E-5</v>
      </c>
      <c r="I486" s="20">
        <v>10637.56</v>
      </c>
      <c r="J486" s="20">
        <v>0.56000000000000005</v>
      </c>
    </row>
    <row r="487" spans="1:10" x14ac:dyDescent="0.25">
      <c r="A487" s="21"/>
      <c r="B487" s="21"/>
      <c r="C487" s="21"/>
      <c r="D487" s="21"/>
      <c r="E487" s="21" t="s">
        <v>103</v>
      </c>
      <c r="F487" s="22">
        <v>0</v>
      </c>
      <c r="G487" s="21" t="s">
        <v>104</v>
      </c>
      <c r="H487" s="22">
        <v>0</v>
      </c>
      <c r="I487" s="21" t="s">
        <v>105</v>
      </c>
      <c r="J487" s="22">
        <v>0</v>
      </c>
    </row>
    <row r="488" spans="1:10" ht="14.4" thickBot="1" x14ac:dyDescent="0.3">
      <c r="A488" s="21"/>
      <c r="B488" s="21"/>
      <c r="C488" s="21"/>
      <c r="D488" s="21"/>
      <c r="E488" s="21" t="s">
        <v>106</v>
      </c>
      <c r="F488" s="22">
        <v>0.14000000000000001</v>
      </c>
      <c r="G488" s="21"/>
      <c r="H488" s="112" t="s">
        <v>107</v>
      </c>
      <c r="I488" s="112"/>
      <c r="J488" s="22">
        <v>0.7</v>
      </c>
    </row>
    <row r="489" spans="1:10" ht="0.9" customHeight="1" thickTop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</row>
    <row r="490" spans="1:10" ht="18" customHeight="1" x14ac:dyDescent="0.25">
      <c r="A490" s="75"/>
      <c r="B490" s="78" t="s">
        <v>20</v>
      </c>
      <c r="C490" s="75" t="s">
        <v>21</v>
      </c>
      <c r="D490" s="75" t="s">
        <v>6</v>
      </c>
      <c r="E490" s="92" t="s">
        <v>79</v>
      </c>
      <c r="F490" s="92"/>
      <c r="G490" s="79" t="s">
        <v>22</v>
      </c>
      <c r="H490" s="78" t="s">
        <v>7</v>
      </c>
      <c r="I490" s="78" t="s">
        <v>23</v>
      </c>
      <c r="J490" s="78" t="s">
        <v>8</v>
      </c>
    </row>
    <row r="491" spans="1:10" ht="39" customHeight="1" x14ac:dyDescent="0.25">
      <c r="A491" s="77" t="s">
        <v>80</v>
      </c>
      <c r="B491" s="7" t="s">
        <v>311</v>
      </c>
      <c r="C491" s="77" t="s">
        <v>28</v>
      </c>
      <c r="D491" s="77" t="s">
        <v>312</v>
      </c>
      <c r="E491" s="113" t="s">
        <v>174</v>
      </c>
      <c r="F491" s="113"/>
      <c r="G491" s="6" t="s">
        <v>86</v>
      </c>
      <c r="H491" s="12">
        <v>1</v>
      </c>
      <c r="I491" s="8">
        <v>0.15</v>
      </c>
      <c r="J491" s="8">
        <v>0.15</v>
      </c>
    </row>
    <row r="492" spans="1:10" ht="65.099999999999994" customHeight="1" x14ac:dyDescent="0.25">
      <c r="A492" s="76" t="s">
        <v>92</v>
      </c>
      <c r="B492" s="17" t="s">
        <v>313</v>
      </c>
      <c r="C492" s="76" t="s">
        <v>28</v>
      </c>
      <c r="D492" s="76" t="s">
        <v>314</v>
      </c>
      <c r="E492" s="111" t="s">
        <v>183</v>
      </c>
      <c r="F492" s="111"/>
      <c r="G492" s="18" t="s">
        <v>148</v>
      </c>
      <c r="H492" s="19">
        <v>1.43E-5</v>
      </c>
      <c r="I492" s="20">
        <v>10637.56</v>
      </c>
      <c r="J492" s="20">
        <v>0.15</v>
      </c>
    </row>
    <row r="493" spans="1:10" x14ac:dyDescent="0.25">
      <c r="A493" s="21"/>
      <c r="B493" s="21"/>
      <c r="C493" s="21"/>
      <c r="D493" s="21"/>
      <c r="E493" s="21" t="s">
        <v>103</v>
      </c>
      <c r="F493" s="22">
        <v>0</v>
      </c>
      <c r="G493" s="21" t="s">
        <v>104</v>
      </c>
      <c r="H493" s="22">
        <v>0</v>
      </c>
      <c r="I493" s="21" t="s">
        <v>105</v>
      </c>
      <c r="J493" s="22">
        <v>0</v>
      </c>
    </row>
    <row r="494" spans="1:10" ht="14.4" thickBot="1" x14ac:dyDescent="0.3">
      <c r="A494" s="21"/>
      <c r="B494" s="21"/>
      <c r="C494" s="21"/>
      <c r="D494" s="21"/>
      <c r="E494" s="21" t="s">
        <v>106</v>
      </c>
      <c r="F494" s="22">
        <v>0.03</v>
      </c>
      <c r="G494" s="21"/>
      <c r="H494" s="112" t="s">
        <v>107</v>
      </c>
      <c r="I494" s="112"/>
      <c r="J494" s="22">
        <v>0.18</v>
      </c>
    </row>
    <row r="495" spans="1:10" ht="0.9" customHeight="1" thickTop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</row>
    <row r="496" spans="1:10" ht="18" customHeight="1" x14ac:dyDescent="0.25">
      <c r="A496" s="75"/>
      <c r="B496" s="78" t="s">
        <v>20</v>
      </c>
      <c r="C496" s="75" t="s">
        <v>21</v>
      </c>
      <c r="D496" s="75" t="s">
        <v>6</v>
      </c>
      <c r="E496" s="92" t="s">
        <v>79</v>
      </c>
      <c r="F496" s="92"/>
      <c r="G496" s="79" t="s">
        <v>22</v>
      </c>
      <c r="H496" s="78" t="s">
        <v>7</v>
      </c>
      <c r="I496" s="78" t="s">
        <v>23</v>
      </c>
      <c r="J496" s="78" t="s">
        <v>8</v>
      </c>
    </row>
    <row r="497" spans="1:10" ht="39" customHeight="1" x14ac:dyDescent="0.25">
      <c r="A497" s="77" t="s">
        <v>80</v>
      </c>
      <c r="B497" s="7" t="s">
        <v>305</v>
      </c>
      <c r="C497" s="77" t="s">
        <v>28</v>
      </c>
      <c r="D497" s="77" t="s">
        <v>306</v>
      </c>
      <c r="E497" s="113" t="s">
        <v>174</v>
      </c>
      <c r="F497" s="113"/>
      <c r="G497" s="6" t="s">
        <v>86</v>
      </c>
      <c r="H497" s="12">
        <v>1</v>
      </c>
      <c r="I497" s="8">
        <v>0.7</v>
      </c>
      <c r="J497" s="8">
        <v>0.7</v>
      </c>
    </row>
    <row r="498" spans="1:10" ht="65.099999999999994" customHeight="1" x14ac:dyDescent="0.25">
      <c r="A498" s="76" t="s">
        <v>92</v>
      </c>
      <c r="B498" s="17" t="s">
        <v>313</v>
      </c>
      <c r="C498" s="76" t="s">
        <v>28</v>
      </c>
      <c r="D498" s="76" t="s">
        <v>314</v>
      </c>
      <c r="E498" s="111" t="s">
        <v>183</v>
      </c>
      <c r="F498" s="111"/>
      <c r="G498" s="18" t="s">
        <v>148</v>
      </c>
      <c r="H498" s="19">
        <v>6.6699999999999995E-5</v>
      </c>
      <c r="I498" s="20">
        <v>10637.56</v>
      </c>
      <c r="J498" s="20">
        <v>0.7</v>
      </c>
    </row>
    <row r="499" spans="1:10" x14ac:dyDescent="0.25">
      <c r="A499" s="21"/>
      <c r="B499" s="21"/>
      <c r="C499" s="21"/>
      <c r="D499" s="21"/>
      <c r="E499" s="21" t="s">
        <v>103</v>
      </c>
      <c r="F499" s="22">
        <v>0</v>
      </c>
      <c r="G499" s="21" t="s">
        <v>104</v>
      </c>
      <c r="H499" s="22">
        <v>0</v>
      </c>
      <c r="I499" s="21" t="s">
        <v>105</v>
      </c>
      <c r="J499" s="22">
        <v>0</v>
      </c>
    </row>
    <row r="500" spans="1:10" ht="14.4" thickBot="1" x14ac:dyDescent="0.3">
      <c r="A500" s="21"/>
      <c r="B500" s="21"/>
      <c r="C500" s="21"/>
      <c r="D500" s="21"/>
      <c r="E500" s="21" t="s">
        <v>106</v>
      </c>
      <c r="F500" s="22">
        <v>0.17</v>
      </c>
      <c r="G500" s="21"/>
      <c r="H500" s="112" t="s">
        <v>107</v>
      </c>
      <c r="I500" s="112"/>
      <c r="J500" s="22">
        <v>0.87</v>
      </c>
    </row>
    <row r="501" spans="1:10" ht="0.9" customHeight="1" thickTop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</row>
    <row r="502" spans="1:10" ht="18" customHeight="1" x14ac:dyDescent="0.25">
      <c r="A502" s="75"/>
      <c r="B502" s="78" t="s">
        <v>20</v>
      </c>
      <c r="C502" s="75" t="s">
        <v>21</v>
      </c>
      <c r="D502" s="75" t="s">
        <v>6</v>
      </c>
      <c r="E502" s="92" t="s">
        <v>79</v>
      </c>
      <c r="F502" s="92"/>
      <c r="G502" s="79" t="s">
        <v>22</v>
      </c>
      <c r="H502" s="78" t="s">
        <v>7</v>
      </c>
      <c r="I502" s="78" t="s">
        <v>23</v>
      </c>
      <c r="J502" s="78" t="s">
        <v>8</v>
      </c>
    </row>
    <row r="503" spans="1:10" ht="39" customHeight="1" x14ac:dyDescent="0.25">
      <c r="A503" s="77" t="s">
        <v>80</v>
      </c>
      <c r="B503" s="7" t="s">
        <v>309</v>
      </c>
      <c r="C503" s="77" t="s">
        <v>28</v>
      </c>
      <c r="D503" s="77" t="s">
        <v>310</v>
      </c>
      <c r="E503" s="113" t="s">
        <v>174</v>
      </c>
      <c r="F503" s="113"/>
      <c r="G503" s="6" t="s">
        <v>86</v>
      </c>
      <c r="H503" s="12">
        <v>1</v>
      </c>
      <c r="I503" s="8">
        <v>9.6</v>
      </c>
      <c r="J503" s="8">
        <v>9.6</v>
      </c>
    </row>
    <row r="504" spans="1:10" ht="24" customHeight="1" x14ac:dyDescent="0.25">
      <c r="A504" s="76" t="s">
        <v>92</v>
      </c>
      <c r="B504" s="17" t="s">
        <v>315</v>
      </c>
      <c r="C504" s="76" t="s">
        <v>28</v>
      </c>
      <c r="D504" s="76" t="s">
        <v>316</v>
      </c>
      <c r="E504" s="111" t="s">
        <v>95</v>
      </c>
      <c r="F504" s="111"/>
      <c r="G504" s="18" t="s">
        <v>290</v>
      </c>
      <c r="H504" s="19">
        <v>1.44</v>
      </c>
      <c r="I504" s="20">
        <v>6.67</v>
      </c>
      <c r="J504" s="20">
        <v>9.6</v>
      </c>
    </row>
    <row r="505" spans="1:10" x14ac:dyDescent="0.25">
      <c r="A505" s="21"/>
      <c r="B505" s="21"/>
      <c r="C505" s="21"/>
      <c r="D505" s="21"/>
      <c r="E505" s="21" t="s">
        <v>103</v>
      </c>
      <c r="F505" s="22">
        <v>0</v>
      </c>
      <c r="G505" s="21" t="s">
        <v>104</v>
      </c>
      <c r="H505" s="22">
        <v>0</v>
      </c>
      <c r="I505" s="21" t="s">
        <v>105</v>
      </c>
      <c r="J505" s="22">
        <v>0</v>
      </c>
    </row>
    <row r="506" spans="1:10" ht="14.4" thickBot="1" x14ac:dyDescent="0.3">
      <c r="A506" s="21"/>
      <c r="B506" s="21"/>
      <c r="C506" s="21"/>
      <c r="D506" s="21"/>
      <c r="E506" s="21" t="s">
        <v>106</v>
      </c>
      <c r="F506" s="22">
        <v>2.46</v>
      </c>
      <c r="G506" s="21"/>
      <c r="H506" s="112" t="s">
        <v>107</v>
      </c>
      <c r="I506" s="112"/>
      <c r="J506" s="22">
        <v>12.06</v>
      </c>
    </row>
    <row r="507" spans="1:10" ht="0.9" customHeight="1" thickTop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</row>
    <row r="508" spans="1:10" ht="18" customHeight="1" x14ac:dyDescent="0.25">
      <c r="A508" s="75"/>
      <c r="B508" s="78" t="s">
        <v>20</v>
      </c>
      <c r="C508" s="75" t="s">
        <v>21</v>
      </c>
      <c r="D508" s="75" t="s">
        <v>6</v>
      </c>
      <c r="E508" s="92" t="s">
        <v>79</v>
      </c>
      <c r="F508" s="92"/>
      <c r="G508" s="79" t="s">
        <v>22</v>
      </c>
      <c r="H508" s="78" t="s">
        <v>7</v>
      </c>
      <c r="I508" s="78" t="s">
        <v>23</v>
      </c>
      <c r="J508" s="78" t="s">
        <v>8</v>
      </c>
    </row>
    <row r="509" spans="1:10" ht="51.9" customHeight="1" x14ac:dyDescent="0.25">
      <c r="A509" s="77" t="s">
        <v>80</v>
      </c>
      <c r="B509" s="7" t="s">
        <v>117</v>
      </c>
      <c r="C509" s="77" t="s">
        <v>28</v>
      </c>
      <c r="D509" s="77" t="s">
        <v>118</v>
      </c>
      <c r="E509" s="113" t="s">
        <v>115</v>
      </c>
      <c r="F509" s="113"/>
      <c r="G509" s="6" t="s">
        <v>116</v>
      </c>
      <c r="H509" s="12">
        <v>1</v>
      </c>
      <c r="I509" s="8">
        <v>66.36</v>
      </c>
      <c r="J509" s="8">
        <v>66.36</v>
      </c>
    </row>
    <row r="510" spans="1:10" ht="51.9" customHeight="1" x14ac:dyDescent="0.25">
      <c r="A510" s="13" t="s">
        <v>82</v>
      </c>
      <c r="B510" s="80" t="s">
        <v>317</v>
      </c>
      <c r="C510" s="13" t="s">
        <v>28</v>
      </c>
      <c r="D510" s="13" t="s">
        <v>318</v>
      </c>
      <c r="E510" s="110" t="s">
        <v>174</v>
      </c>
      <c r="F510" s="110"/>
      <c r="G510" s="14" t="s">
        <v>86</v>
      </c>
      <c r="H510" s="15">
        <v>1</v>
      </c>
      <c r="I510" s="16">
        <v>31.52</v>
      </c>
      <c r="J510" s="16">
        <v>31.52</v>
      </c>
    </row>
    <row r="511" spans="1:10" ht="51.9" customHeight="1" x14ac:dyDescent="0.25">
      <c r="A511" s="13" t="s">
        <v>82</v>
      </c>
      <c r="B511" s="80" t="s">
        <v>319</v>
      </c>
      <c r="C511" s="13" t="s">
        <v>28</v>
      </c>
      <c r="D511" s="13" t="s">
        <v>320</v>
      </c>
      <c r="E511" s="110" t="s">
        <v>174</v>
      </c>
      <c r="F511" s="110"/>
      <c r="G511" s="14" t="s">
        <v>86</v>
      </c>
      <c r="H511" s="15">
        <v>1</v>
      </c>
      <c r="I511" s="16">
        <v>8.51</v>
      </c>
      <c r="J511" s="16">
        <v>8.51</v>
      </c>
    </row>
    <row r="512" spans="1:10" ht="26.1" customHeight="1" x14ac:dyDescent="0.25">
      <c r="A512" s="13" t="s">
        <v>82</v>
      </c>
      <c r="B512" s="80" t="s">
        <v>295</v>
      </c>
      <c r="C512" s="13" t="s">
        <v>28</v>
      </c>
      <c r="D512" s="13" t="s">
        <v>296</v>
      </c>
      <c r="E512" s="110" t="s">
        <v>85</v>
      </c>
      <c r="F512" s="110"/>
      <c r="G512" s="14" t="s">
        <v>86</v>
      </c>
      <c r="H512" s="15">
        <v>1</v>
      </c>
      <c r="I512" s="16">
        <v>26.33</v>
      </c>
      <c r="J512" s="16">
        <v>26.33</v>
      </c>
    </row>
    <row r="513" spans="1:10" x14ac:dyDescent="0.25">
      <c r="A513" s="21"/>
      <c r="B513" s="21"/>
      <c r="C513" s="21"/>
      <c r="D513" s="21"/>
      <c r="E513" s="21" t="s">
        <v>103</v>
      </c>
      <c r="F513" s="22">
        <v>10.4314003</v>
      </c>
      <c r="G513" s="21" t="s">
        <v>104</v>
      </c>
      <c r="H513" s="22">
        <v>10.220000000000001</v>
      </c>
      <c r="I513" s="21" t="s">
        <v>105</v>
      </c>
      <c r="J513" s="22">
        <v>20.65</v>
      </c>
    </row>
    <row r="514" spans="1:10" ht="14.4" thickBot="1" x14ac:dyDescent="0.3">
      <c r="A514" s="21"/>
      <c r="B514" s="21"/>
      <c r="C514" s="21"/>
      <c r="D514" s="21"/>
      <c r="E514" s="21" t="s">
        <v>106</v>
      </c>
      <c r="F514" s="22">
        <v>17</v>
      </c>
      <c r="G514" s="21"/>
      <c r="H514" s="112" t="s">
        <v>107</v>
      </c>
      <c r="I514" s="112"/>
      <c r="J514" s="22">
        <v>83.36</v>
      </c>
    </row>
    <row r="515" spans="1:10" ht="0.9" customHeight="1" thickTop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</row>
    <row r="516" spans="1:10" ht="18" customHeight="1" x14ac:dyDescent="0.25">
      <c r="A516" s="75"/>
      <c r="B516" s="78" t="s">
        <v>20</v>
      </c>
      <c r="C516" s="75" t="s">
        <v>21</v>
      </c>
      <c r="D516" s="75" t="s">
        <v>6</v>
      </c>
      <c r="E516" s="92" t="s">
        <v>79</v>
      </c>
      <c r="F516" s="92"/>
      <c r="G516" s="79" t="s">
        <v>22</v>
      </c>
      <c r="H516" s="78" t="s">
        <v>7</v>
      </c>
      <c r="I516" s="78" t="s">
        <v>23</v>
      </c>
      <c r="J516" s="78" t="s">
        <v>8</v>
      </c>
    </row>
    <row r="517" spans="1:10" ht="51.9" customHeight="1" x14ac:dyDescent="0.25">
      <c r="A517" s="77" t="s">
        <v>80</v>
      </c>
      <c r="B517" s="7" t="s">
        <v>317</v>
      </c>
      <c r="C517" s="77" t="s">
        <v>28</v>
      </c>
      <c r="D517" s="77" t="s">
        <v>318</v>
      </c>
      <c r="E517" s="113" t="s">
        <v>174</v>
      </c>
      <c r="F517" s="113"/>
      <c r="G517" s="6" t="s">
        <v>86</v>
      </c>
      <c r="H517" s="12">
        <v>1</v>
      </c>
      <c r="I517" s="8">
        <v>31.52</v>
      </c>
      <c r="J517" s="8">
        <v>31.52</v>
      </c>
    </row>
    <row r="518" spans="1:10" ht="39" customHeight="1" x14ac:dyDescent="0.25">
      <c r="A518" s="76" t="s">
        <v>92</v>
      </c>
      <c r="B518" s="17" t="s">
        <v>321</v>
      </c>
      <c r="C518" s="76" t="s">
        <v>28</v>
      </c>
      <c r="D518" s="76" t="s">
        <v>322</v>
      </c>
      <c r="E518" s="111" t="s">
        <v>183</v>
      </c>
      <c r="F518" s="111"/>
      <c r="G518" s="18" t="s">
        <v>148</v>
      </c>
      <c r="H518" s="19">
        <v>5.3300000000000001E-5</v>
      </c>
      <c r="I518" s="20">
        <v>591413.56000000006</v>
      </c>
      <c r="J518" s="20">
        <v>31.52</v>
      </c>
    </row>
    <row r="519" spans="1:10" x14ac:dyDescent="0.25">
      <c r="A519" s="21"/>
      <c r="B519" s="21"/>
      <c r="C519" s="21"/>
      <c r="D519" s="21"/>
      <c r="E519" s="21" t="s">
        <v>103</v>
      </c>
      <c r="F519" s="22">
        <v>0</v>
      </c>
      <c r="G519" s="21" t="s">
        <v>104</v>
      </c>
      <c r="H519" s="22">
        <v>0</v>
      </c>
      <c r="I519" s="21" t="s">
        <v>105</v>
      </c>
      <c r="J519" s="22">
        <v>0</v>
      </c>
    </row>
    <row r="520" spans="1:10" ht="14.4" thickBot="1" x14ac:dyDescent="0.3">
      <c r="A520" s="21"/>
      <c r="B520" s="21"/>
      <c r="C520" s="21"/>
      <c r="D520" s="21"/>
      <c r="E520" s="21" t="s">
        <v>106</v>
      </c>
      <c r="F520" s="22">
        <v>8.07</v>
      </c>
      <c r="G520" s="21"/>
      <c r="H520" s="112" t="s">
        <v>107</v>
      </c>
      <c r="I520" s="112"/>
      <c r="J520" s="22">
        <v>39.590000000000003</v>
      </c>
    </row>
    <row r="521" spans="1:10" ht="0.9" customHeight="1" thickTop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</row>
    <row r="522" spans="1:10" ht="18" customHeight="1" x14ac:dyDescent="0.25">
      <c r="A522" s="75"/>
      <c r="B522" s="78" t="s">
        <v>20</v>
      </c>
      <c r="C522" s="75" t="s">
        <v>21</v>
      </c>
      <c r="D522" s="75" t="s">
        <v>6</v>
      </c>
      <c r="E522" s="92" t="s">
        <v>79</v>
      </c>
      <c r="F522" s="92"/>
      <c r="G522" s="79" t="s">
        <v>22</v>
      </c>
      <c r="H522" s="78" t="s">
        <v>7</v>
      </c>
      <c r="I522" s="78" t="s">
        <v>23</v>
      </c>
      <c r="J522" s="78" t="s">
        <v>8</v>
      </c>
    </row>
    <row r="523" spans="1:10" ht="51.9" customHeight="1" x14ac:dyDescent="0.25">
      <c r="A523" s="77" t="s">
        <v>80</v>
      </c>
      <c r="B523" s="7" t="s">
        <v>319</v>
      </c>
      <c r="C523" s="77" t="s">
        <v>28</v>
      </c>
      <c r="D523" s="77" t="s">
        <v>320</v>
      </c>
      <c r="E523" s="113" t="s">
        <v>174</v>
      </c>
      <c r="F523" s="113"/>
      <c r="G523" s="6" t="s">
        <v>86</v>
      </c>
      <c r="H523" s="12">
        <v>1</v>
      </c>
      <c r="I523" s="8">
        <v>8.51</v>
      </c>
      <c r="J523" s="8">
        <v>8.51</v>
      </c>
    </row>
    <row r="524" spans="1:10" ht="39" customHeight="1" x14ac:dyDescent="0.25">
      <c r="A524" s="76" t="s">
        <v>92</v>
      </c>
      <c r="B524" s="17" t="s">
        <v>321</v>
      </c>
      <c r="C524" s="76" t="s">
        <v>28</v>
      </c>
      <c r="D524" s="76" t="s">
        <v>322</v>
      </c>
      <c r="E524" s="111" t="s">
        <v>183</v>
      </c>
      <c r="F524" s="111"/>
      <c r="G524" s="18" t="s">
        <v>148</v>
      </c>
      <c r="H524" s="19">
        <v>1.4399999999999999E-5</v>
      </c>
      <c r="I524" s="20">
        <v>591413.56000000006</v>
      </c>
      <c r="J524" s="20">
        <v>8.51</v>
      </c>
    </row>
    <row r="525" spans="1:10" x14ac:dyDescent="0.25">
      <c r="A525" s="21"/>
      <c r="B525" s="21"/>
      <c r="C525" s="21"/>
      <c r="D525" s="21"/>
      <c r="E525" s="21" t="s">
        <v>103</v>
      </c>
      <c r="F525" s="22">
        <v>0</v>
      </c>
      <c r="G525" s="21" t="s">
        <v>104</v>
      </c>
      <c r="H525" s="22">
        <v>0</v>
      </c>
      <c r="I525" s="21" t="s">
        <v>105</v>
      </c>
      <c r="J525" s="22">
        <v>0</v>
      </c>
    </row>
    <row r="526" spans="1:10" ht="14.4" thickBot="1" x14ac:dyDescent="0.3">
      <c r="A526" s="21"/>
      <c r="B526" s="21"/>
      <c r="C526" s="21"/>
      <c r="D526" s="21"/>
      <c r="E526" s="21" t="s">
        <v>106</v>
      </c>
      <c r="F526" s="22">
        <v>2.1800000000000002</v>
      </c>
      <c r="G526" s="21"/>
      <c r="H526" s="112" t="s">
        <v>107</v>
      </c>
      <c r="I526" s="112"/>
      <c r="J526" s="22">
        <v>10.69</v>
      </c>
    </row>
    <row r="527" spans="1:10" ht="0.9" customHeight="1" thickTop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</row>
    <row r="528" spans="1:10" ht="18" customHeight="1" x14ac:dyDescent="0.25">
      <c r="A528" s="75"/>
      <c r="B528" s="78" t="s">
        <v>20</v>
      </c>
      <c r="C528" s="75" t="s">
        <v>21</v>
      </c>
      <c r="D528" s="75" t="s">
        <v>6</v>
      </c>
      <c r="E528" s="92" t="s">
        <v>79</v>
      </c>
      <c r="F528" s="92"/>
      <c r="G528" s="79" t="s">
        <v>22</v>
      </c>
      <c r="H528" s="78" t="s">
        <v>7</v>
      </c>
      <c r="I528" s="78" t="s">
        <v>23</v>
      </c>
      <c r="J528" s="78" t="s">
        <v>8</v>
      </c>
    </row>
    <row r="529" spans="1:10" ht="24" customHeight="1" x14ac:dyDescent="0.25">
      <c r="A529" s="77" t="s">
        <v>80</v>
      </c>
      <c r="B529" s="7" t="s">
        <v>83</v>
      </c>
      <c r="C529" s="77" t="s">
        <v>28</v>
      </c>
      <c r="D529" s="77" t="s">
        <v>84</v>
      </c>
      <c r="E529" s="113" t="s">
        <v>85</v>
      </c>
      <c r="F529" s="113"/>
      <c r="G529" s="6" t="s">
        <v>86</v>
      </c>
      <c r="H529" s="12">
        <v>1</v>
      </c>
      <c r="I529" s="8">
        <v>22.46</v>
      </c>
      <c r="J529" s="8">
        <v>22.46</v>
      </c>
    </row>
    <row r="530" spans="1:10" ht="26.1" customHeight="1" x14ac:dyDescent="0.25">
      <c r="A530" s="13" t="s">
        <v>82</v>
      </c>
      <c r="B530" s="80" t="s">
        <v>260</v>
      </c>
      <c r="C530" s="13" t="s">
        <v>28</v>
      </c>
      <c r="D530" s="13" t="s">
        <v>261</v>
      </c>
      <c r="E530" s="110" t="s">
        <v>85</v>
      </c>
      <c r="F530" s="110"/>
      <c r="G530" s="14" t="s">
        <v>86</v>
      </c>
      <c r="H530" s="15">
        <v>1</v>
      </c>
      <c r="I530" s="16">
        <v>0.31</v>
      </c>
      <c r="J530" s="16">
        <v>0.31</v>
      </c>
    </row>
    <row r="531" spans="1:10" ht="24" customHeight="1" x14ac:dyDescent="0.25">
      <c r="A531" s="76" t="s">
        <v>92</v>
      </c>
      <c r="B531" s="17" t="s">
        <v>262</v>
      </c>
      <c r="C531" s="76" t="s">
        <v>28</v>
      </c>
      <c r="D531" s="76" t="s">
        <v>263</v>
      </c>
      <c r="E531" s="111" t="s">
        <v>213</v>
      </c>
      <c r="F531" s="111"/>
      <c r="G531" s="18" t="s">
        <v>86</v>
      </c>
      <c r="H531" s="19">
        <v>1</v>
      </c>
      <c r="I531" s="20">
        <v>14.76</v>
      </c>
      <c r="J531" s="20">
        <v>14.76</v>
      </c>
    </row>
    <row r="532" spans="1:10" ht="26.1" customHeight="1" x14ac:dyDescent="0.25">
      <c r="A532" s="76" t="s">
        <v>92</v>
      </c>
      <c r="B532" s="17" t="s">
        <v>209</v>
      </c>
      <c r="C532" s="76" t="s">
        <v>28</v>
      </c>
      <c r="D532" s="76" t="s">
        <v>210</v>
      </c>
      <c r="E532" s="111">
        <v>0</v>
      </c>
      <c r="F532" s="111"/>
      <c r="G532" s="18" t="s">
        <v>86</v>
      </c>
      <c r="H532" s="19">
        <v>1</v>
      </c>
      <c r="I532" s="20">
        <v>2.4900000000000002</v>
      </c>
      <c r="J532" s="20">
        <v>2.4900000000000002</v>
      </c>
    </row>
    <row r="533" spans="1:10" ht="26.1" customHeight="1" x14ac:dyDescent="0.25">
      <c r="A533" s="76" t="s">
        <v>92</v>
      </c>
      <c r="B533" s="17" t="s">
        <v>204</v>
      </c>
      <c r="C533" s="76" t="s">
        <v>28</v>
      </c>
      <c r="D533" s="76" t="s">
        <v>205</v>
      </c>
      <c r="E533" s="111">
        <v>0</v>
      </c>
      <c r="F533" s="111"/>
      <c r="G533" s="18" t="s">
        <v>86</v>
      </c>
      <c r="H533" s="19">
        <v>1</v>
      </c>
      <c r="I533" s="20">
        <v>0.48</v>
      </c>
      <c r="J533" s="20">
        <v>0.48</v>
      </c>
    </row>
    <row r="534" spans="1:10" ht="26.1" customHeight="1" x14ac:dyDescent="0.25">
      <c r="A534" s="76" t="s">
        <v>92</v>
      </c>
      <c r="B534" s="17" t="s">
        <v>214</v>
      </c>
      <c r="C534" s="76" t="s">
        <v>28</v>
      </c>
      <c r="D534" s="76" t="s">
        <v>215</v>
      </c>
      <c r="E534" s="111">
        <v>0</v>
      </c>
      <c r="F534" s="111"/>
      <c r="G534" s="18" t="s">
        <v>86</v>
      </c>
      <c r="H534" s="19">
        <v>1</v>
      </c>
      <c r="I534" s="20">
        <v>1.42</v>
      </c>
      <c r="J534" s="20">
        <v>1.42</v>
      </c>
    </row>
    <row r="535" spans="1:10" ht="26.1" customHeight="1" x14ac:dyDescent="0.25">
      <c r="A535" s="76" t="s">
        <v>92</v>
      </c>
      <c r="B535" s="17" t="s">
        <v>216</v>
      </c>
      <c r="C535" s="76" t="s">
        <v>28</v>
      </c>
      <c r="D535" s="76" t="s">
        <v>217</v>
      </c>
      <c r="E535" s="111">
        <v>0</v>
      </c>
      <c r="F535" s="111"/>
      <c r="G535" s="18" t="s">
        <v>86</v>
      </c>
      <c r="H535" s="19">
        <v>1</v>
      </c>
      <c r="I535" s="20">
        <v>0.11</v>
      </c>
      <c r="J535" s="20">
        <v>0.11</v>
      </c>
    </row>
    <row r="536" spans="1:10" ht="26.1" customHeight="1" x14ac:dyDescent="0.25">
      <c r="A536" s="76" t="s">
        <v>92</v>
      </c>
      <c r="B536" s="17" t="s">
        <v>325</v>
      </c>
      <c r="C536" s="76" t="s">
        <v>28</v>
      </c>
      <c r="D536" s="76" t="s">
        <v>326</v>
      </c>
      <c r="E536" s="111" t="s">
        <v>206</v>
      </c>
      <c r="F536" s="111"/>
      <c r="G536" s="18" t="s">
        <v>86</v>
      </c>
      <c r="H536" s="19">
        <v>1</v>
      </c>
      <c r="I536" s="20">
        <v>1</v>
      </c>
      <c r="J536" s="20">
        <v>1</v>
      </c>
    </row>
    <row r="537" spans="1:10" ht="26.1" customHeight="1" x14ac:dyDescent="0.25">
      <c r="A537" s="76" t="s">
        <v>92</v>
      </c>
      <c r="B537" s="17" t="s">
        <v>323</v>
      </c>
      <c r="C537" s="76" t="s">
        <v>28</v>
      </c>
      <c r="D537" s="76" t="s">
        <v>324</v>
      </c>
      <c r="E537" s="111" t="s">
        <v>206</v>
      </c>
      <c r="F537" s="111"/>
      <c r="G537" s="18" t="s">
        <v>86</v>
      </c>
      <c r="H537" s="19">
        <v>1</v>
      </c>
      <c r="I537" s="20">
        <v>1.89</v>
      </c>
      <c r="J537" s="20">
        <v>1.89</v>
      </c>
    </row>
    <row r="538" spans="1:10" x14ac:dyDescent="0.25">
      <c r="A538" s="21"/>
      <c r="B538" s="21"/>
      <c r="C538" s="21"/>
      <c r="D538" s="21"/>
      <c r="E538" s="21" t="s">
        <v>103</v>
      </c>
      <c r="F538" s="22">
        <v>7.6126490000000002</v>
      </c>
      <c r="G538" s="21" t="s">
        <v>104</v>
      </c>
      <c r="H538" s="22">
        <v>7.46</v>
      </c>
      <c r="I538" s="21" t="s">
        <v>105</v>
      </c>
      <c r="J538" s="22">
        <v>15.07</v>
      </c>
    </row>
    <row r="539" spans="1:10" ht="14.4" thickBot="1" x14ac:dyDescent="0.3">
      <c r="A539" s="21"/>
      <c r="B539" s="21"/>
      <c r="C539" s="21"/>
      <c r="D539" s="21"/>
      <c r="E539" s="21" t="s">
        <v>106</v>
      </c>
      <c r="F539" s="22">
        <v>5.75</v>
      </c>
      <c r="G539" s="21"/>
      <c r="H539" s="112" t="s">
        <v>107</v>
      </c>
      <c r="I539" s="112"/>
      <c r="J539" s="22">
        <v>28.21</v>
      </c>
    </row>
    <row r="540" spans="1:10" ht="0.9" customHeight="1" thickTop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</row>
    <row r="541" spans="1:10" x14ac:dyDescent="0.25">
      <c r="A541" s="73"/>
      <c r="B541" s="73"/>
      <c r="C541" s="73"/>
      <c r="D541" s="73"/>
      <c r="E541" s="73"/>
      <c r="F541" s="73"/>
      <c r="G541" s="73"/>
      <c r="H541" s="73"/>
      <c r="I541" s="73"/>
      <c r="J541" s="73"/>
    </row>
    <row r="542" spans="1:10" x14ac:dyDescent="0.25">
      <c r="A542" s="84"/>
      <c r="B542" s="84"/>
      <c r="C542" s="84"/>
      <c r="D542" s="11"/>
      <c r="E542" s="10"/>
      <c r="F542" s="85" t="s">
        <v>16</v>
      </c>
      <c r="G542" s="84"/>
      <c r="H542" s="86">
        <v>261074.83</v>
      </c>
      <c r="I542" s="84"/>
      <c r="J542" s="84"/>
    </row>
    <row r="543" spans="1:10" x14ac:dyDescent="0.25">
      <c r="A543" s="84"/>
      <c r="B543" s="84"/>
      <c r="C543" s="84"/>
      <c r="D543" s="11"/>
      <c r="E543" s="10"/>
      <c r="F543" s="85" t="s">
        <v>17</v>
      </c>
      <c r="G543" s="84"/>
      <c r="H543" s="86">
        <v>66596.28</v>
      </c>
      <c r="I543" s="84"/>
      <c r="J543" s="84"/>
    </row>
    <row r="544" spans="1:10" x14ac:dyDescent="0.25">
      <c r="A544" s="84"/>
      <c r="B544" s="84"/>
      <c r="C544" s="84"/>
      <c r="D544" s="11"/>
      <c r="E544" s="10"/>
      <c r="F544" s="85" t="s">
        <v>18</v>
      </c>
      <c r="G544" s="84"/>
      <c r="H544" s="86">
        <v>327671.11</v>
      </c>
      <c r="I544" s="84"/>
      <c r="J544" s="84"/>
    </row>
    <row r="545" spans="1:10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</row>
    <row r="546" spans="1:10" x14ac:dyDescent="0.25">
      <c r="A546" s="90"/>
      <c r="B546" s="88"/>
      <c r="C546" s="88"/>
      <c r="D546" s="88"/>
      <c r="E546" s="88"/>
      <c r="F546" s="88"/>
      <c r="G546" s="88"/>
      <c r="H546" s="88"/>
      <c r="I546" s="88"/>
      <c r="J546" s="88"/>
    </row>
  </sheetData>
  <mergeCells count="452">
    <mergeCell ref="A546:J546"/>
    <mergeCell ref="A543:C543"/>
    <mergeCell ref="F543:G543"/>
    <mergeCell ref="H543:J543"/>
    <mergeCell ref="A544:C544"/>
    <mergeCell ref="F544:G544"/>
    <mergeCell ref="H544:J544"/>
    <mergeCell ref="E535:F535"/>
    <mergeCell ref="E536:F536"/>
    <mergeCell ref="E537:F537"/>
    <mergeCell ref="H539:I539"/>
    <mergeCell ref="A542:C542"/>
    <mergeCell ref="F542:G542"/>
    <mergeCell ref="H542:J542"/>
    <mergeCell ref="E529:F529"/>
    <mergeCell ref="E530:F530"/>
    <mergeCell ref="E531:F531"/>
    <mergeCell ref="E532:F532"/>
    <mergeCell ref="E533:F533"/>
    <mergeCell ref="E534:F534"/>
    <mergeCell ref="H520:I520"/>
    <mergeCell ref="E522:F522"/>
    <mergeCell ref="E523:F523"/>
    <mergeCell ref="E524:F524"/>
    <mergeCell ref="H526:I526"/>
    <mergeCell ref="E528:F528"/>
    <mergeCell ref="E511:F511"/>
    <mergeCell ref="E512:F512"/>
    <mergeCell ref="H514:I514"/>
    <mergeCell ref="E516:F516"/>
    <mergeCell ref="E517:F517"/>
    <mergeCell ref="E518:F518"/>
    <mergeCell ref="E503:F503"/>
    <mergeCell ref="E504:F504"/>
    <mergeCell ref="H506:I506"/>
    <mergeCell ref="E508:F508"/>
    <mergeCell ref="E509:F509"/>
    <mergeCell ref="E510:F510"/>
    <mergeCell ref="H494:I494"/>
    <mergeCell ref="E496:F496"/>
    <mergeCell ref="E497:F497"/>
    <mergeCell ref="E498:F498"/>
    <mergeCell ref="H500:I500"/>
    <mergeCell ref="E502:F502"/>
    <mergeCell ref="E485:F485"/>
    <mergeCell ref="E486:F486"/>
    <mergeCell ref="H488:I488"/>
    <mergeCell ref="E490:F490"/>
    <mergeCell ref="E491:F491"/>
    <mergeCell ref="E492:F492"/>
    <mergeCell ref="E477:F477"/>
    <mergeCell ref="E478:F478"/>
    <mergeCell ref="E479:F479"/>
    <mergeCell ref="E480:F480"/>
    <mergeCell ref="H482:I482"/>
    <mergeCell ref="E484:F484"/>
    <mergeCell ref="E469:F469"/>
    <mergeCell ref="E470:F470"/>
    <mergeCell ref="E471:F471"/>
    <mergeCell ref="H473:I473"/>
    <mergeCell ref="E475:F475"/>
    <mergeCell ref="E476:F476"/>
    <mergeCell ref="E461:F461"/>
    <mergeCell ref="E462:F462"/>
    <mergeCell ref="E463:F463"/>
    <mergeCell ref="E464:F464"/>
    <mergeCell ref="H466:I466"/>
    <mergeCell ref="E468:F468"/>
    <mergeCell ref="E455:F455"/>
    <mergeCell ref="E456:F456"/>
    <mergeCell ref="E457:F457"/>
    <mergeCell ref="E458:F458"/>
    <mergeCell ref="E459:F459"/>
    <mergeCell ref="E460:F460"/>
    <mergeCell ref="E447:F447"/>
    <mergeCell ref="E448:F448"/>
    <mergeCell ref="E449:F449"/>
    <mergeCell ref="E450:F450"/>
    <mergeCell ref="E451:F451"/>
    <mergeCell ref="H453:I453"/>
    <mergeCell ref="H440:I440"/>
    <mergeCell ref="E442:F442"/>
    <mergeCell ref="E443:F443"/>
    <mergeCell ref="E444:F444"/>
    <mergeCell ref="E445:F445"/>
    <mergeCell ref="E446:F446"/>
    <mergeCell ref="E433:F433"/>
    <mergeCell ref="E434:F434"/>
    <mergeCell ref="E435:F435"/>
    <mergeCell ref="E436:F436"/>
    <mergeCell ref="E437:F437"/>
    <mergeCell ref="E438:F438"/>
    <mergeCell ref="E425:F425"/>
    <mergeCell ref="H427:I427"/>
    <mergeCell ref="E429:F429"/>
    <mergeCell ref="E430:F430"/>
    <mergeCell ref="E431:F431"/>
    <mergeCell ref="E432:F432"/>
    <mergeCell ref="E419:F419"/>
    <mergeCell ref="E420:F420"/>
    <mergeCell ref="E421:F421"/>
    <mergeCell ref="E422:F422"/>
    <mergeCell ref="E423:F423"/>
    <mergeCell ref="E424:F424"/>
    <mergeCell ref="E411:F411"/>
    <mergeCell ref="E412:F412"/>
    <mergeCell ref="H414:I414"/>
    <mergeCell ref="E416:F416"/>
    <mergeCell ref="E417:F417"/>
    <mergeCell ref="E418:F418"/>
    <mergeCell ref="E405:F405"/>
    <mergeCell ref="E406:F406"/>
    <mergeCell ref="E407:F407"/>
    <mergeCell ref="E408:F408"/>
    <mergeCell ref="E409:F409"/>
    <mergeCell ref="E410:F410"/>
    <mergeCell ref="E397:F397"/>
    <mergeCell ref="E398:F398"/>
    <mergeCell ref="E399:F399"/>
    <mergeCell ref="H401:I401"/>
    <mergeCell ref="E403:F403"/>
    <mergeCell ref="E404:F404"/>
    <mergeCell ref="E387:F387"/>
    <mergeCell ref="H389:I389"/>
    <mergeCell ref="E391:F391"/>
    <mergeCell ref="E392:F392"/>
    <mergeCell ref="E393:F393"/>
    <mergeCell ref="H395:I395"/>
    <mergeCell ref="E379:F379"/>
    <mergeCell ref="E380:F380"/>
    <mergeCell ref="E381:F381"/>
    <mergeCell ref="H383:I383"/>
    <mergeCell ref="E385:F385"/>
    <mergeCell ref="E386:F386"/>
    <mergeCell ref="E371:F371"/>
    <mergeCell ref="E372:F372"/>
    <mergeCell ref="E373:F373"/>
    <mergeCell ref="E374:F374"/>
    <mergeCell ref="E375:F375"/>
    <mergeCell ref="H377:I377"/>
    <mergeCell ref="E363:F363"/>
    <mergeCell ref="E364:F364"/>
    <mergeCell ref="E365:F365"/>
    <mergeCell ref="H367:I367"/>
    <mergeCell ref="E369:F369"/>
    <mergeCell ref="E370:F370"/>
    <mergeCell ref="E355:F355"/>
    <mergeCell ref="E356:F356"/>
    <mergeCell ref="E357:F357"/>
    <mergeCell ref="H359:I359"/>
    <mergeCell ref="E361:F361"/>
    <mergeCell ref="E362:F362"/>
    <mergeCell ref="E347:F347"/>
    <mergeCell ref="E348:F348"/>
    <mergeCell ref="E349:F349"/>
    <mergeCell ref="H351:I351"/>
    <mergeCell ref="E353:F353"/>
    <mergeCell ref="E354:F354"/>
    <mergeCell ref="E341:F341"/>
    <mergeCell ref="E342:F342"/>
    <mergeCell ref="E343:F343"/>
    <mergeCell ref="E344:F344"/>
    <mergeCell ref="E345:F345"/>
    <mergeCell ref="E346:F346"/>
    <mergeCell ref="E333:F333"/>
    <mergeCell ref="E334:F334"/>
    <mergeCell ref="E335:F335"/>
    <mergeCell ref="E336:F336"/>
    <mergeCell ref="E337:F337"/>
    <mergeCell ref="H339:I339"/>
    <mergeCell ref="H326:I326"/>
    <mergeCell ref="E328:F328"/>
    <mergeCell ref="E329:F329"/>
    <mergeCell ref="E330:F330"/>
    <mergeCell ref="E331:F331"/>
    <mergeCell ref="E332:F332"/>
    <mergeCell ref="H318:I318"/>
    <mergeCell ref="E320:F320"/>
    <mergeCell ref="E321:F321"/>
    <mergeCell ref="E322:F322"/>
    <mergeCell ref="E323:F323"/>
    <mergeCell ref="E324:F324"/>
    <mergeCell ref="E309:F309"/>
    <mergeCell ref="E310:F310"/>
    <mergeCell ref="H312:I312"/>
    <mergeCell ref="E314:F314"/>
    <mergeCell ref="E315:F315"/>
    <mergeCell ref="E316:F316"/>
    <mergeCell ref="H300:I300"/>
    <mergeCell ref="E302:F302"/>
    <mergeCell ref="E303:F303"/>
    <mergeCell ref="E304:F304"/>
    <mergeCell ref="H306:I306"/>
    <mergeCell ref="E308:F308"/>
    <mergeCell ref="E291:F291"/>
    <mergeCell ref="E292:F292"/>
    <mergeCell ref="H294:I294"/>
    <mergeCell ref="E296:F296"/>
    <mergeCell ref="E297:F297"/>
    <mergeCell ref="E298:F298"/>
    <mergeCell ref="H282:I282"/>
    <mergeCell ref="E284:F284"/>
    <mergeCell ref="E285:F285"/>
    <mergeCell ref="E286:F286"/>
    <mergeCell ref="H288:I288"/>
    <mergeCell ref="E290:F290"/>
    <mergeCell ref="E273:F273"/>
    <mergeCell ref="E274:F274"/>
    <mergeCell ref="H276:I276"/>
    <mergeCell ref="E278:F278"/>
    <mergeCell ref="E279:F279"/>
    <mergeCell ref="E280:F280"/>
    <mergeCell ref="H264:I264"/>
    <mergeCell ref="E266:F266"/>
    <mergeCell ref="E267:F267"/>
    <mergeCell ref="E268:F268"/>
    <mergeCell ref="H270:I270"/>
    <mergeCell ref="E272:F272"/>
    <mergeCell ref="E255:F255"/>
    <mergeCell ref="E256:F256"/>
    <mergeCell ref="H258:I258"/>
    <mergeCell ref="E260:F260"/>
    <mergeCell ref="E261:F261"/>
    <mergeCell ref="E262:F262"/>
    <mergeCell ref="E249:F249"/>
    <mergeCell ref="E250:F250"/>
    <mergeCell ref="E251:F251"/>
    <mergeCell ref="E252:F252"/>
    <mergeCell ref="E253:F253"/>
    <mergeCell ref="E254:F254"/>
    <mergeCell ref="E241:F241"/>
    <mergeCell ref="E242:F242"/>
    <mergeCell ref="E243:F243"/>
    <mergeCell ref="E244:F244"/>
    <mergeCell ref="H246:I246"/>
    <mergeCell ref="E248:F248"/>
    <mergeCell ref="H234:I234"/>
    <mergeCell ref="E236:F236"/>
    <mergeCell ref="E237:F237"/>
    <mergeCell ref="E238:F238"/>
    <mergeCell ref="E239:F239"/>
    <mergeCell ref="E240:F240"/>
    <mergeCell ref="E227:F227"/>
    <mergeCell ref="E228:F228"/>
    <mergeCell ref="E229:F229"/>
    <mergeCell ref="E230:F230"/>
    <mergeCell ref="E231:F231"/>
    <mergeCell ref="E232:F232"/>
    <mergeCell ref="E219:F219"/>
    <mergeCell ref="H221:I221"/>
    <mergeCell ref="E223:F223"/>
    <mergeCell ref="E224:F224"/>
    <mergeCell ref="E225:F225"/>
    <mergeCell ref="E226:F226"/>
    <mergeCell ref="E213:F213"/>
    <mergeCell ref="E214:F214"/>
    <mergeCell ref="E215:F215"/>
    <mergeCell ref="E216:F216"/>
    <mergeCell ref="E217:F217"/>
    <mergeCell ref="E218:F218"/>
    <mergeCell ref="E205:F205"/>
    <mergeCell ref="E206:F206"/>
    <mergeCell ref="H208:I208"/>
    <mergeCell ref="E210:F210"/>
    <mergeCell ref="E211:F211"/>
    <mergeCell ref="E212:F212"/>
    <mergeCell ref="H196:I196"/>
    <mergeCell ref="E198:F198"/>
    <mergeCell ref="E199:F199"/>
    <mergeCell ref="E200:F200"/>
    <mergeCell ref="H202:I202"/>
    <mergeCell ref="E204:F204"/>
    <mergeCell ref="E187:F187"/>
    <mergeCell ref="E188:F188"/>
    <mergeCell ref="H190:I190"/>
    <mergeCell ref="E192:F192"/>
    <mergeCell ref="E193:F193"/>
    <mergeCell ref="E194:F194"/>
    <mergeCell ref="E179:F179"/>
    <mergeCell ref="E180:F180"/>
    <mergeCell ref="E181:F181"/>
    <mergeCell ref="E182:F182"/>
    <mergeCell ref="H184:I184"/>
    <mergeCell ref="E186:F186"/>
    <mergeCell ref="E171:F171"/>
    <mergeCell ref="E172:F172"/>
    <mergeCell ref="E173:F173"/>
    <mergeCell ref="H175:I175"/>
    <mergeCell ref="E177:F177"/>
    <mergeCell ref="E178:F178"/>
    <mergeCell ref="H162:I162"/>
    <mergeCell ref="E164:F164"/>
    <mergeCell ref="E165:F165"/>
    <mergeCell ref="E166:F166"/>
    <mergeCell ref="H168:I168"/>
    <mergeCell ref="E170:F170"/>
    <mergeCell ref="E153:F153"/>
    <mergeCell ref="E154:F154"/>
    <mergeCell ref="H156:I156"/>
    <mergeCell ref="E158:F158"/>
    <mergeCell ref="E159:F159"/>
    <mergeCell ref="E160:F160"/>
    <mergeCell ref="H144:I144"/>
    <mergeCell ref="E146:F146"/>
    <mergeCell ref="E147:F147"/>
    <mergeCell ref="E148:F148"/>
    <mergeCell ref="H150:I150"/>
    <mergeCell ref="E152:F152"/>
    <mergeCell ref="E137:F137"/>
    <mergeCell ref="E138:F138"/>
    <mergeCell ref="E139:F139"/>
    <mergeCell ref="E140:F140"/>
    <mergeCell ref="E141:F141"/>
    <mergeCell ref="E142:F142"/>
    <mergeCell ref="H128:I128"/>
    <mergeCell ref="E130:F130"/>
    <mergeCell ref="E131:F131"/>
    <mergeCell ref="E132:F132"/>
    <mergeCell ref="E133:F133"/>
    <mergeCell ref="H135:I135"/>
    <mergeCell ref="E121:F121"/>
    <mergeCell ref="E122:F122"/>
    <mergeCell ref="E123:F123"/>
    <mergeCell ref="E124:F124"/>
    <mergeCell ref="E125:F125"/>
    <mergeCell ref="E126:F126"/>
    <mergeCell ref="E113:F113"/>
    <mergeCell ref="E114:F114"/>
    <mergeCell ref="E115:F115"/>
    <mergeCell ref="E116:F116"/>
    <mergeCell ref="H118:I118"/>
    <mergeCell ref="E120:F120"/>
    <mergeCell ref="E105:F105"/>
    <mergeCell ref="E106:F106"/>
    <mergeCell ref="E107:F107"/>
    <mergeCell ref="H109:I109"/>
    <mergeCell ref="A111:J111"/>
    <mergeCell ref="E112:F112"/>
    <mergeCell ref="H98:I98"/>
    <mergeCell ref="E100:F100"/>
    <mergeCell ref="E101:F101"/>
    <mergeCell ref="E102:F102"/>
    <mergeCell ref="E103:F103"/>
    <mergeCell ref="E104:F104"/>
    <mergeCell ref="A94:E94"/>
    <mergeCell ref="F94:I94"/>
    <mergeCell ref="A95:E95"/>
    <mergeCell ref="F95:I95"/>
    <mergeCell ref="A96:E96"/>
    <mergeCell ref="F96:I96"/>
    <mergeCell ref="J88:J89"/>
    <mergeCell ref="A91:E91"/>
    <mergeCell ref="F91:I91"/>
    <mergeCell ref="A92:E92"/>
    <mergeCell ref="F92:I92"/>
    <mergeCell ref="A93:E93"/>
    <mergeCell ref="F93:I93"/>
    <mergeCell ref="H84:I84"/>
    <mergeCell ref="E86:F86"/>
    <mergeCell ref="E87:F87"/>
    <mergeCell ref="A88:A89"/>
    <mergeCell ref="B88:B89"/>
    <mergeCell ref="C88:C89"/>
    <mergeCell ref="D88:D89"/>
    <mergeCell ref="E88:E89"/>
    <mergeCell ref="F88:G88"/>
    <mergeCell ref="H88:I88"/>
    <mergeCell ref="A80:E80"/>
    <mergeCell ref="F80:I80"/>
    <mergeCell ref="A81:E81"/>
    <mergeCell ref="F81:I81"/>
    <mergeCell ref="A82:E82"/>
    <mergeCell ref="F82:I82"/>
    <mergeCell ref="J74:J75"/>
    <mergeCell ref="A77:E77"/>
    <mergeCell ref="F77:I77"/>
    <mergeCell ref="A78:E78"/>
    <mergeCell ref="F78:I78"/>
    <mergeCell ref="A79:E79"/>
    <mergeCell ref="F79:I79"/>
    <mergeCell ref="H70:I70"/>
    <mergeCell ref="E72:F72"/>
    <mergeCell ref="E73:F73"/>
    <mergeCell ref="A74:A75"/>
    <mergeCell ref="B74:B75"/>
    <mergeCell ref="C74:C75"/>
    <mergeCell ref="D74:D75"/>
    <mergeCell ref="E74:E75"/>
    <mergeCell ref="F74:G74"/>
    <mergeCell ref="H74:I74"/>
    <mergeCell ref="E63:F63"/>
    <mergeCell ref="E64:F64"/>
    <mergeCell ref="E65:F65"/>
    <mergeCell ref="E66:F66"/>
    <mergeCell ref="E67:F67"/>
    <mergeCell ref="E68:F68"/>
    <mergeCell ref="E55:F55"/>
    <mergeCell ref="E56:F56"/>
    <mergeCell ref="E57:F57"/>
    <mergeCell ref="H59:I59"/>
    <mergeCell ref="E61:F61"/>
    <mergeCell ref="E62:F62"/>
    <mergeCell ref="E47:F47"/>
    <mergeCell ref="H49:I49"/>
    <mergeCell ref="E51:F51"/>
    <mergeCell ref="E52:F52"/>
    <mergeCell ref="E53:F53"/>
    <mergeCell ref="E54:F54"/>
    <mergeCell ref="E39:F39"/>
    <mergeCell ref="H41:I41"/>
    <mergeCell ref="E43:F43"/>
    <mergeCell ref="E44:F44"/>
    <mergeCell ref="E45:F45"/>
    <mergeCell ref="E46:F46"/>
    <mergeCell ref="E33:F33"/>
    <mergeCell ref="E34:F34"/>
    <mergeCell ref="E35:F35"/>
    <mergeCell ref="E36:F36"/>
    <mergeCell ref="E37:F37"/>
    <mergeCell ref="E38:F38"/>
    <mergeCell ref="E25:F25"/>
    <mergeCell ref="E26:F26"/>
    <mergeCell ref="E27:F27"/>
    <mergeCell ref="E28:F28"/>
    <mergeCell ref="E29:F29"/>
    <mergeCell ref="H31:I31"/>
    <mergeCell ref="E17:F17"/>
    <mergeCell ref="E18:F18"/>
    <mergeCell ref="E19:F19"/>
    <mergeCell ref="E20:F20"/>
    <mergeCell ref="H22:I22"/>
    <mergeCell ref="E24:F24"/>
    <mergeCell ref="E10:F10"/>
    <mergeCell ref="E11:F11"/>
    <mergeCell ref="E12:F12"/>
    <mergeCell ref="E13:F13"/>
    <mergeCell ref="H15:I15"/>
    <mergeCell ref="A3:J3"/>
    <mergeCell ref="A4:J4"/>
    <mergeCell ref="E5:F5"/>
    <mergeCell ref="E6:F6"/>
    <mergeCell ref="E7:F7"/>
    <mergeCell ref="E8:F8"/>
    <mergeCell ref="C1:D1"/>
    <mergeCell ref="E1:F1"/>
    <mergeCell ref="G1:H1"/>
    <mergeCell ref="I1:J1"/>
    <mergeCell ref="C2:D2"/>
    <mergeCell ref="E2:F2"/>
    <mergeCell ref="G2:H2"/>
    <mergeCell ref="I2:J2"/>
    <mergeCell ref="E9:F9"/>
  </mergeCells>
  <pageMargins left="0.5" right="0.5" top="1.038" bottom="1" header="6.0000000000000001E-3" footer="0.5"/>
  <pageSetup paperSize="9" scale="50" fitToHeight="0" orientation="portrait" r:id="rId1"/>
  <headerFooter>
    <oddHeader>&amp;L &amp;C&amp;G</oddHeader>
    <oddFooter>&amp;L &amp;C &amp;R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F78E-11AF-40B0-AF8C-1CFC0DBE69D0}">
  <sheetPr>
    <tabColor theme="0" tint="-4.9989318521683403E-2"/>
  </sheetPr>
  <dimension ref="A1:G16"/>
  <sheetViews>
    <sheetView showWhiteSpace="0" view="pageBreakPreview" zoomScaleNormal="100" zoomScaleSheetLayoutView="100" workbookViewId="0">
      <selection activeCell="C2" sqref="C2"/>
    </sheetView>
  </sheetViews>
  <sheetFormatPr defaultColWidth="9" defaultRowHeight="13.8" x14ac:dyDescent="0.25"/>
  <cols>
    <col min="1" max="1" width="8.3984375" customWidth="1"/>
    <col min="2" max="2" width="57.69921875" customWidth="1"/>
    <col min="3" max="3" width="21.3984375" customWidth="1"/>
    <col min="4" max="30" width="12" bestFit="1" customWidth="1"/>
  </cols>
  <sheetData>
    <row r="1" spans="1:7" ht="15" customHeight="1" x14ac:dyDescent="0.25">
      <c r="A1" s="1"/>
      <c r="B1" s="1" t="s">
        <v>0</v>
      </c>
      <c r="C1" s="1" t="s">
        <v>1</v>
      </c>
      <c r="D1" s="34" t="s">
        <v>2</v>
      </c>
      <c r="E1" s="87" t="s">
        <v>3</v>
      </c>
      <c r="F1" s="87"/>
      <c r="G1" s="34"/>
    </row>
    <row r="2" spans="1:7" ht="95.1" customHeight="1" x14ac:dyDescent="0.25">
      <c r="A2" s="2"/>
      <c r="B2" s="2" t="s">
        <v>556</v>
      </c>
      <c r="C2" s="2" t="s">
        <v>492</v>
      </c>
      <c r="D2" s="35" t="s">
        <v>558</v>
      </c>
      <c r="E2" s="85" t="s">
        <v>559</v>
      </c>
      <c r="F2" s="85"/>
      <c r="G2" s="35"/>
    </row>
    <row r="3" spans="1:7" x14ac:dyDescent="0.25">
      <c r="A3" s="89" t="s">
        <v>327</v>
      </c>
      <c r="B3" s="88"/>
      <c r="C3" s="88"/>
      <c r="D3" s="88"/>
      <c r="E3" s="88"/>
      <c r="F3" s="88"/>
      <c r="G3" s="88"/>
    </row>
    <row r="4" spans="1:7" x14ac:dyDescent="0.25">
      <c r="A4" s="75" t="s">
        <v>5</v>
      </c>
      <c r="B4" s="75" t="s">
        <v>6</v>
      </c>
      <c r="C4" s="78" t="s">
        <v>328</v>
      </c>
      <c r="D4" s="78" t="s">
        <v>329</v>
      </c>
      <c r="E4" s="78" t="s">
        <v>330</v>
      </c>
      <c r="F4" s="78" t="s">
        <v>331</v>
      </c>
    </row>
    <row r="5" spans="1:7" ht="27" thickBot="1" x14ac:dyDescent="0.3">
      <c r="A5" s="74" t="s">
        <v>10</v>
      </c>
      <c r="B5" s="74" t="s">
        <v>524</v>
      </c>
      <c r="C5" s="3" t="s">
        <v>560</v>
      </c>
      <c r="D5" s="25" t="s">
        <v>560</v>
      </c>
      <c r="E5" s="3" t="s">
        <v>25</v>
      </c>
      <c r="F5" s="3" t="s">
        <v>25</v>
      </c>
    </row>
    <row r="6" spans="1:7" ht="27.6" thickTop="1" thickBot="1" x14ac:dyDescent="0.3">
      <c r="A6" s="74" t="s">
        <v>11</v>
      </c>
      <c r="B6" s="74" t="s">
        <v>12</v>
      </c>
      <c r="C6" s="3" t="s">
        <v>561</v>
      </c>
      <c r="D6" s="25" t="s">
        <v>562</v>
      </c>
      <c r="E6" s="25" t="s">
        <v>563</v>
      </c>
      <c r="F6" s="25" t="s">
        <v>564</v>
      </c>
    </row>
    <row r="7" spans="1:7" ht="27.6" thickTop="1" thickBot="1" x14ac:dyDescent="0.3">
      <c r="A7" s="74" t="s">
        <v>13</v>
      </c>
      <c r="B7" s="74" t="s">
        <v>493</v>
      </c>
      <c r="C7" s="3" t="s">
        <v>565</v>
      </c>
      <c r="D7" s="25" t="s">
        <v>566</v>
      </c>
      <c r="E7" s="25" t="s">
        <v>567</v>
      </c>
      <c r="F7" s="3" t="s">
        <v>25</v>
      </c>
    </row>
    <row r="8" spans="1:7" ht="27.6" thickTop="1" thickBot="1" x14ac:dyDescent="0.3">
      <c r="A8" s="74" t="s">
        <v>14</v>
      </c>
      <c r="B8" s="74" t="s">
        <v>494</v>
      </c>
      <c r="C8" s="3" t="s">
        <v>568</v>
      </c>
      <c r="D8" s="3" t="s">
        <v>25</v>
      </c>
      <c r="E8" s="25" t="s">
        <v>569</v>
      </c>
      <c r="F8" s="25" t="s">
        <v>570</v>
      </c>
    </row>
    <row r="9" spans="1:7" ht="27.6" thickTop="1" thickBot="1" x14ac:dyDescent="0.3">
      <c r="A9" s="74" t="s">
        <v>15</v>
      </c>
      <c r="B9" s="74" t="s">
        <v>495</v>
      </c>
      <c r="C9" s="3" t="s">
        <v>571</v>
      </c>
      <c r="D9" s="3" t="s">
        <v>25</v>
      </c>
      <c r="E9" s="3" t="s">
        <v>25</v>
      </c>
      <c r="F9" s="25" t="s">
        <v>571</v>
      </c>
    </row>
    <row r="10" spans="1:7" ht="14.4" thickTop="1" x14ac:dyDescent="0.25">
      <c r="A10" s="85" t="s">
        <v>332</v>
      </c>
      <c r="B10" s="85"/>
      <c r="C10" s="2"/>
      <c r="D10" s="10" t="s">
        <v>572</v>
      </c>
      <c r="E10" s="10" t="s">
        <v>573</v>
      </c>
      <c r="F10" s="10" t="s">
        <v>574</v>
      </c>
    </row>
    <row r="11" spans="1:7" x14ac:dyDescent="0.25">
      <c r="A11" s="85" t="s">
        <v>333</v>
      </c>
      <c r="B11" s="85"/>
      <c r="C11" s="2"/>
      <c r="D11" s="10" t="s">
        <v>575</v>
      </c>
      <c r="E11" s="10" t="s">
        <v>576</v>
      </c>
      <c r="F11" s="10" t="s">
        <v>577</v>
      </c>
    </row>
    <row r="12" spans="1:7" x14ac:dyDescent="0.25">
      <c r="A12" s="85" t="s">
        <v>334</v>
      </c>
      <c r="B12" s="85"/>
      <c r="C12" s="2"/>
      <c r="D12" s="10" t="s">
        <v>572</v>
      </c>
      <c r="E12" s="10" t="s">
        <v>578</v>
      </c>
      <c r="F12" s="10" t="s">
        <v>335</v>
      </c>
    </row>
    <row r="13" spans="1:7" x14ac:dyDescent="0.25">
      <c r="A13" s="85" t="s">
        <v>336</v>
      </c>
      <c r="B13" s="85"/>
      <c r="C13" s="2"/>
      <c r="D13" s="10" t="s">
        <v>575</v>
      </c>
      <c r="E13" s="10" t="s">
        <v>579</v>
      </c>
      <c r="F13" s="10" t="s">
        <v>580</v>
      </c>
    </row>
    <row r="14" spans="1:7" x14ac:dyDescent="0.25">
      <c r="A14" s="73"/>
      <c r="B14" s="73"/>
      <c r="C14" s="73"/>
      <c r="D14" s="73"/>
      <c r="E14" s="73"/>
      <c r="F14" s="73"/>
      <c r="G14" s="73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90"/>
      <c r="B16" s="88"/>
      <c r="C16" s="88"/>
      <c r="D16" s="88"/>
      <c r="E16" s="88"/>
      <c r="F16" s="88"/>
      <c r="G16" s="88"/>
    </row>
  </sheetData>
  <mergeCells count="8">
    <mergeCell ref="A13:B13"/>
    <mergeCell ref="A16:G16"/>
    <mergeCell ref="E1:F1"/>
    <mergeCell ref="E2:F2"/>
    <mergeCell ref="A3:G3"/>
    <mergeCell ref="A10:B10"/>
    <mergeCell ref="A11:B11"/>
    <mergeCell ref="A12:B12"/>
  </mergeCells>
  <pageMargins left="0.5" right="0.5" top="1.038" bottom="1" header="6.0000000000000001E-3" footer="0.5"/>
  <pageSetup paperSize="9" scale="69" orientation="portrait" r:id="rId1"/>
  <headerFooter>
    <oddHeader>&amp;L &amp;C&amp;G</oddHeader>
    <oddFooter>&amp;L &amp;C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45DC-C970-4B6A-9065-21A33A46FEAB}">
  <sheetPr>
    <tabColor theme="0" tint="-4.9989318521683403E-2"/>
  </sheetPr>
  <dimension ref="A1:N28"/>
  <sheetViews>
    <sheetView showWhiteSpace="0" view="pageBreakPreview" zoomScale="115" zoomScaleNormal="100" zoomScaleSheetLayoutView="115" workbookViewId="0">
      <selection activeCell="C2" sqref="C2"/>
    </sheetView>
  </sheetViews>
  <sheetFormatPr defaultRowHeight="13.8" x14ac:dyDescent="0.25"/>
  <cols>
    <col min="1" max="3" width="10" bestFit="1" customWidth="1"/>
    <col min="4" max="4" width="23.59765625" customWidth="1"/>
    <col min="5" max="5" width="5.5" customWidth="1"/>
    <col min="6" max="6" width="5" bestFit="1" customWidth="1"/>
    <col min="7" max="7" width="10" bestFit="1" customWidth="1"/>
    <col min="8" max="8" width="6.09765625" customWidth="1"/>
    <col min="9" max="11" width="10" bestFit="1" customWidth="1"/>
    <col min="12" max="12" width="13.5" bestFit="1" customWidth="1"/>
  </cols>
  <sheetData>
    <row r="1" spans="1:12" ht="15" customHeight="1" x14ac:dyDescent="0.25">
      <c r="A1" s="1"/>
      <c r="B1" s="1"/>
      <c r="C1" s="1"/>
      <c r="D1" s="1" t="s">
        <v>0</v>
      </c>
      <c r="G1" s="34"/>
      <c r="H1" s="34"/>
      <c r="J1" s="34"/>
      <c r="K1" s="87" t="s">
        <v>1</v>
      </c>
      <c r="L1" s="87"/>
    </row>
    <row r="2" spans="1:12" ht="59.25" customHeight="1" x14ac:dyDescent="0.25">
      <c r="A2" s="2"/>
      <c r="B2" s="2"/>
      <c r="C2" s="2"/>
      <c r="D2" s="85" t="s">
        <v>556</v>
      </c>
      <c r="E2" s="85"/>
      <c r="F2" s="85"/>
      <c r="G2" s="85"/>
      <c r="H2" s="85"/>
      <c r="I2" s="85"/>
      <c r="J2" s="85"/>
      <c r="K2" s="85" t="s">
        <v>487</v>
      </c>
      <c r="L2" s="85"/>
    </row>
    <row r="3" spans="1:12" x14ac:dyDescent="0.25">
      <c r="A3" s="89" t="s">
        <v>820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24" customHeight="1" x14ac:dyDescent="0.25">
      <c r="A4" s="13" t="s">
        <v>353</v>
      </c>
      <c r="B4" s="110" t="s">
        <v>354</v>
      </c>
      <c r="C4" s="110"/>
      <c r="D4" s="110"/>
      <c r="E4" s="110"/>
      <c r="F4" s="110"/>
      <c r="G4" s="110"/>
      <c r="H4" s="110"/>
      <c r="I4" s="110"/>
      <c r="J4" s="110"/>
      <c r="K4" s="110"/>
      <c r="L4" s="88"/>
    </row>
    <row r="5" spans="1:12" ht="24" customHeight="1" x14ac:dyDescent="0.25">
      <c r="A5" s="11">
        <v>1</v>
      </c>
      <c r="B5" s="116" t="s">
        <v>355</v>
      </c>
      <c r="C5" s="116"/>
      <c r="D5" s="116"/>
      <c r="E5" s="116"/>
      <c r="F5" s="116"/>
      <c r="G5" s="116"/>
      <c r="H5" s="116"/>
      <c r="I5" s="116"/>
      <c r="J5" s="116"/>
      <c r="K5" s="116"/>
      <c r="L5" s="21" t="s">
        <v>356</v>
      </c>
    </row>
    <row r="6" spans="1:12" x14ac:dyDescent="0.25">
      <c r="A6" s="11"/>
      <c r="B6" s="84" t="s">
        <v>357</v>
      </c>
      <c r="C6" s="116"/>
      <c r="D6" s="116"/>
      <c r="E6" s="116"/>
      <c r="F6" s="116"/>
      <c r="G6" s="116"/>
      <c r="H6" s="116"/>
      <c r="I6" s="116"/>
      <c r="J6" s="116"/>
      <c r="K6" s="116"/>
      <c r="L6" s="10" t="s">
        <v>356</v>
      </c>
    </row>
    <row r="7" spans="1:12" ht="24" customHeight="1" x14ac:dyDescent="0.25">
      <c r="A7" s="13" t="s">
        <v>358</v>
      </c>
      <c r="B7" s="110" t="s">
        <v>359</v>
      </c>
      <c r="C7" s="110"/>
      <c r="D7" s="110"/>
      <c r="E7" s="110"/>
      <c r="F7" s="110"/>
      <c r="G7" s="110"/>
      <c r="H7" s="110"/>
      <c r="I7" s="110"/>
      <c r="J7" s="110"/>
      <c r="K7" s="110"/>
      <c r="L7" s="88"/>
    </row>
    <row r="8" spans="1:12" ht="24" customHeight="1" x14ac:dyDescent="0.25">
      <c r="A8" s="11">
        <v>1</v>
      </c>
      <c r="B8" s="116" t="s">
        <v>360</v>
      </c>
      <c r="C8" s="116"/>
      <c r="D8" s="116"/>
      <c r="E8" s="116"/>
      <c r="F8" s="116"/>
      <c r="G8" s="116"/>
      <c r="H8" s="116"/>
      <c r="I8" s="116"/>
      <c r="J8" s="116"/>
      <c r="K8" s="116"/>
      <c r="L8" s="21" t="s">
        <v>361</v>
      </c>
    </row>
    <row r="9" spans="1:12" x14ac:dyDescent="0.25">
      <c r="A9" s="11"/>
      <c r="B9" s="84" t="s">
        <v>357</v>
      </c>
      <c r="C9" s="116"/>
      <c r="D9" s="116"/>
      <c r="E9" s="116"/>
      <c r="F9" s="116"/>
      <c r="G9" s="116"/>
      <c r="H9" s="116"/>
      <c r="I9" s="116"/>
      <c r="J9" s="116"/>
      <c r="K9" s="116"/>
      <c r="L9" s="10" t="s">
        <v>361</v>
      </c>
    </row>
    <row r="10" spans="1:12" ht="24" customHeight="1" x14ac:dyDescent="0.25">
      <c r="A10" s="13" t="s">
        <v>362</v>
      </c>
      <c r="B10" s="110" t="s">
        <v>363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88"/>
    </row>
    <row r="11" spans="1:12" ht="24" customHeight="1" x14ac:dyDescent="0.25">
      <c r="A11" s="11">
        <v>1</v>
      </c>
      <c r="B11" s="116" t="s">
        <v>364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21" t="s">
        <v>365</v>
      </c>
    </row>
    <row r="12" spans="1:12" x14ac:dyDescent="0.25">
      <c r="A12" s="11"/>
      <c r="B12" s="84" t="s">
        <v>357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0" t="s">
        <v>365</v>
      </c>
    </row>
    <row r="13" spans="1:12" ht="24" customHeight="1" x14ac:dyDescent="0.25">
      <c r="A13" s="13" t="s">
        <v>366</v>
      </c>
      <c r="B13" s="110" t="s">
        <v>367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88"/>
    </row>
    <row r="14" spans="1:12" ht="24" customHeight="1" x14ac:dyDescent="0.25">
      <c r="A14" s="11">
        <v>1</v>
      </c>
      <c r="B14" s="116" t="s">
        <v>368</v>
      </c>
      <c r="C14" s="116"/>
      <c r="D14" s="116"/>
      <c r="E14" s="116"/>
      <c r="F14" s="116"/>
      <c r="G14" s="116"/>
      <c r="H14" s="116"/>
      <c r="I14" s="116"/>
      <c r="J14" s="116"/>
      <c r="K14" s="116"/>
      <c r="L14" s="21" t="s">
        <v>369</v>
      </c>
    </row>
    <row r="15" spans="1:12" x14ac:dyDescent="0.25">
      <c r="A15" s="11"/>
      <c r="B15" s="84" t="s">
        <v>357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0" t="s">
        <v>369</v>
      </c>
    </row>
    <row r="16" spans="1:12" ht="24" customHeight="1" x14ac:dyDescent="0.25">
      <c r="A16" s="13" t="s">
        <v>370</v>
      </c>
      <c r="B16" s="110" t="s">
        <v>371</v>
      </c>
      <c r="C16" s="110"/>
      <c r="D16" s="110"/>
      <c r="E16" s="110"/>
      <c r="F16" s="110"/>
      <c r="G16" s="110"/>
      <c r="H16" s="110"/>
      <c r="I16" s="110"/>
      <c r="J16" s="110"/>
      <c r="K16" s="110"/>
      <c r="L16" s="88"/>
    </row>
    <row r="17" spans="1:14" ht="24" customHeight="1" x14ac:dyDescent="0.25">
      <c r="A17" s="11">
        <v>1</v>
      </c>
      <c r="B17" s="116" t="s">
        <v>372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21" t="s">
        <v>373</v>
      </c>
    </row>
    <row r="18" spans="1:14" x14ac:dyDescent="0.25">
      <c r="A18" s="11"/>
      <c r="B18" s="84" t="s">
        <v>357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0" t="s">
        <v>373</v>
      </c>
    </row>
    <row r="19" spans="1:14" ht="25.95" customHeight="1" x14ac:dyDescent="0.25">
      <c r="A19" s="13" t="s">
        <v>374</v>
      </c>
      <c r="B19" s="110" t="s">
        <v>375</v>
      </c>
      <c r="C19" s="110"/>
      <c r="D19" s="110"/>
      <c r="E19" s="110"/>
      <c r="F19" s="110"/>
      <c r="G19" s="110"/>
      <c r="H19" s="110"/>
      <c r="I19" s="110"/>
      <c r="J19" s="110"/>
      <c r="K19" s="110"/>
      <c r="L19" s="88"/>
    </row>
    <row r="20" spans="1:14" ht="24" customHeight="1" x14ac:dyDescent="0.25">
      <c r="A20" s="11">
        <v>1</v>
      </c>
      <c r="B20" s="116" t="s">
        <v>376</v>
      </c>
      <c r="C20" s="116"/>
      <c r="D20" s="116"/>
      <c r="E20" s="116"/>
      <c r="F20" s="116"/>
      <c r="G20" s="116"/>
      <c r="H20" s="116"/>
      <c r="I20" s="116"/>
      <c r="J20" s="116"/>
      <c r="K20" s="116"/>
      <c r="L20" s="21" t="s">
        <v>377</v>
      </c>
    </row>
    <row r="21" spans="1:14" ht="24" customHeight="1" x14ac:dyDescent="0.25">
      <c r="A21" s="11">
        <v>2</v>
      </c>
      <c r="B21" s="116" t="s">
        <v>378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21" t="s">
        <v>377</v>
      </c>
    </row>
    <row r="22" spans="1:14" ht="24" customHeight="1" x14ac:dyDescent="0.25">
      <c r="A22" s="11">
        <v>3</v>
      </c>
      <c r="B22" s="116" t="s">
        <v>379</v>
      </c>
      <c r="C22" s="116"/>
      <c r="D22" s="116"/>
      <c r="E22" s="116"/>
      <c r="F22" s="116"/>
      <c r="G22" s="116"/>
      <c r="H22" s="116"/>
      <c r="I22" s="116"/>
      <c r="J22" s="116"/>
      <c r="K22" s="116"/>
      <c r="L22" s="21" t="s">
        <v>380</v>
      </c>
      <c r="N22" s="40"/>
    </row>
    <row r="23" spans="1:14" ht="24" customHeight="1" x14ac:dyDescent="0.25">
      <c r="A23" s="11">
        <v>4</v>
      </c>
      <c r="B23" s="116" t="s">
        <v>381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39">
        <v>2.7E-2</v>
      </c>
    </row>
    <row r="24" spans="1:14" x14ac:dyDescent="0.25">
      <c r="A24" s="11"/>
      <c r="B24" s="84" t="s">
        <v>357</v>
      </c>
      <c r="C24" s="116"/>
      <c r="D24" s="116"/>
      <c r="E24" s="116"/>
      <c r="F24" s="116"/>
      <c r="G24" s="116"/>
      <c r="H24" s="116"/>
      <c r="I24" s="116"/>
      <c r="J24" s="116"/>
      <c r="K24" s="116"/>
      <c r="L24" s="41">
        <v>9.35E-2</v>
      </c>
    </row>
    <row r="25" spans="1:14" ht="24" customHeight="1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88"/>
    </row>
    <row r="26" spans="1:14" ht="24" customHeight="1" x14ac:dyDescent="0.25">
      <c r="A26" s="110" t="s">
        <v>382</v>
      </c>
      <c r="B26" s="110"/>
      <c r="C26" s="110"/>
      <c r="D26" s="110"/>
      <c r="E26" s="110"/>
      <c r="F26" s="110"/>
      <c r="G26" s="110"/>
      <c r="H26" s="110"/>
      <c r="I26" s="117" t="s">
        <v>383</v>
      </c>
      <c r="J26" s="110"/>
      <c r="K26" s="110"/>
      <c r="L26" s="88"/>
    </row>
    <row r="27" spans="1:14" ht="24" customHeight="1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88"/>
    </row>
    <row r="28" spans="1:14" ht="24" customHeight="1" x14ac:dyDescent="0.25">
      <c r="A28" s="112" t="s">
        <v>384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41">
        <v>0.25629999999999997</v>
      </c>
    </row>
  </sheetData>
  <mergeCells count="30">
    <mergeCell ref="B21:K21"/>
    <mergeCell ref="B10:L10"/>
    <mergeCell ref="A3:L3"/>
    <mergeCell ref="B4:L4"/>
    <mergeCell ref="B5:K5"/>
    <mergeCell ref="B6:K6"/>
    <mergeCell ref="B7:L7"/>
    <mergeCell ref="B8:K8"/>
    <mergeCell ref="B9:K9"/>
    <mergeCell ref="B16:L16"/>
    <mergeCell ref="B17:K17"/>
    <mergeCell ref="B18:K18"/>
    <mergeCell ref="B19:L19"/>
    <mergeCell ref="B20:K20"/>
    <mergeCell ref="K2:L2"/>
    <mergeCell ref="K1:L1"/>
    <mergeCell ref="D2:J2"/>
    <mergeCell ref="A28:K28"/>
    <mergeCell ref="B23:K23"/>
    <mergeCell ref="B24:K24"/>
    <mergeCell ref="A25:L25"/>
    <mergeCell ref="A26:H26"/>
    <mergeCell ref="I26:L26"/>
    <mergeCell ref="A27:L27"/>
    <mergeCell ref="B22:K22"/>
    <mergeCell ref="B11:K11"/>
    <mergeCell ref="B12:K12"/>
    <mergeCell ref="B13:L13"/>
    <mergeCell ref="B14:K14"/>
    <mergeCell ref="B15:K15"/>
  </mergeCells>
  <pageMargins left="0.5" right="0.5" top="1.038" bottom="1" header="6.0000000000000001E-3" footer="0.5"/>
  <pageSetup paperSize="9" scale="68" fitToHeight="0" orientation="portrait" r:id="rId1"/>
  <headerFooter>
    <oddHeader>&amp;L &amp;C&amp;G</oddHeader>
    <oddFooter>&amp;L &amp;C &amp;R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051C-4902-40F9-850C-6544E823FA49}">
  <sheetPr>
    <tabColor theme="0" tint="-4.9989318521683403E-2"/>
  </sheetPr>
  <dimension ref="A1:D42"/>
  <sheetViews>
    <sheetView showGridLines="0" view="pageBreakPreview" zoomScaleNormal="100" zoomScaleSheetLayoutView="100" workbookViewId="0">
      <selection activeCell="A2" sqref="A2:D2"/>
    </sheetView>
  </sheetViews>
  <sheetFormatPr defaultColWidth="8.69921875" defaultRowHeight="15" customHeight="1" x14ac:dyDescent="0.3"/>
  <cols>
    <col min="1" max="1" width="10.69921875" style="26" bestFit="1" customWidth="1"/>
    <col min="2" max="2" width="80" style="26" customWidth="1"/>
    <col min="3" max="4" width="15" style="26" bestFit="1" customWidth="1"/>
    <col min="5" max="16384" width="8.69921875" style="26"/>
  </cols>
  <sheetData>
    <row r="1" spans="1:4" ht="63.75" customHeight="1" x14ac:dyDescent="0.3">
      <c r="A1" s="120" t="s">
        <v>556</v>
      </c>
      <c r="B1" s="120"/>
      <c r="C1" s="120"/>
      <c r="D1" s="120"/>
    </row>
    <row r="2" spans="1:4" ht="15" customHeight="1" x14ac:dyDescent="0.3">
      <c r="A2" s="121" t="s">
        <v>421</v>
      </c>
      <c r="B2" s="121"/>
      <c r="C2" s="121"/>
      <c r="D2" s="121"/>
    </row>
    <row r="3" spans="1:4" ht="14.4" x14ac:dyDescent="0.3">
      <c r="A3" s="42" t="s">
        <v>422</v>
      </c>
      <c r="B3" s="43" t="s">
        <v>821</v>
      </c>
      <c r="C3" s="42" t="s">
        <v>423</v>
      </c>
      <c r="D3" s="44">
        <v>0.25629999999999997</v>
      </c>
    </row>
    <row r="4" spans="1:4" ht="15" customHeight="1" x14ac:dyDescent="0.3">
      <c r="A4" s="122" t="s">
        <v>424</v>
      </c>
      <c r="B4" s="122" t="s">
        <v>425</v>
      </c>
      <c r="C4" s="118" t="s">
        <v>822</v>
      </c>
      <c r="D4" s="119"/>
    </row>
    <row r="5" spans="1:4" ht="15" customHeight="1" x14ac:dyDescent="0.3">
      <c r="A5" s="123"/>
      <c r="B5" s="123"/>
      <c r="C5" s="27" t="s">
        <v>426</v>
      </c>
      <c r="D5" s="27" t="s">
        <v>427</v>
      </c>
    </row>
    <row r="6" spans="1:4" ht="15" customHeight="1" x14ac:dyDescent="0.3">
      <c r="A6" s="118" t="s">
        <v>353</v>
      </c>
      <c r="B6" s="124"/>
      <c r="C6" s="124"/>
      <c r="D6" s="119"/>
    </row>
    <row r="7" spans="1:4" ht="15" customHeight="1" x14ac:dyDescent="0.3">
      <c r="A7" s="28" t="s">
        <v>428</v>
      </c>
      <c r="B7" s="28" t="s">
        <v>429</v>
      </c>
      <c r="C7" s="29">
        <v>0.1</v>
      </c>
      <c r="D7" s="29">
        <v>0.1</v>
      </c>
    </row>
    <row r="8" spans="1:4" ht="15" customHeight="1" x14ac:dyDescent="0.3">
      <c r="A8" s="28" t="s">
        <v>430</v>
      </c>
      <c r="B8" s="28" t="s">
        <v>431</v>
      </c>
      <c r="C8" s="29">
        <v>1.4999999999999999E-2</v>
      </c>
      <c r="D8" s="29">
        <v>1.4999999999999999E-2</v>
      </c>
    </row>
    <row r="9" spans="1:4" ht="15" customHeight="1" x14ac:dyDescent="0.3">
      <c r="A9" s="28" t="s">
        <v>432</v>
      </c>
      <c r="B9" s="28" t="s">
        <v>433</v>
      </c>
      <c r="C9" s="29">
        <v>0.01</v>
      </c>
      <c r="D9" s="29">
        <v>0.01</v>
      </c>
    </row>
    <row r="10" spans="1:4" ht="15" customHeight="1" x14ac:dyDescent="0.3">
      <c r="A10" s="28" t="s">
        <v>434</v>
      </c>
      <c r="B10" s="28" t="s">
        <v>435</v>
      </c>
      <c r="C10" s="29">
        <v>2E-3</v>
      </c>
      <c r="D10" s="29">
        <v>2E-3</v>
      </c>
    </row>
    <row r="11" spans="1:4" ht="15" customHeight="1" x14ac:dyDescent="0.3">
      <c r="A11" s="28" t="s">
        <v>436</v>
      </c>
      <c r="B11" s="28" t="s">
        <v>437</v>
      </c>
      <c r="C11" s="29">
        <v>6.0000000000000001E-3</v>
      </c>
      <c r="D11" s="29">
        <v>6.0000000000000001E-3</v>
      </c>
    </row>
    <row r="12" spans="1:4" ht="15" customHeight="1" x14ac:dyDescent="0.3">
      <c r="A12" s="28" t="s">
        <v>438</v>
      </c>
      <c r="B12" s="28" t="s">
        <v>439</v>
      </c>
      <c r="C12" s="29">
        <v>2.5000000000000001E-2</v>
      </c>
      <c r="D12" s="29">
        <v>2.5000000000000001E-2</v>
      </c>
    </row>
    <row r="13" spans="1:4" ht="15" customHeight="1" x14ac:dyDescent="0.3">
      <c r="A13" s="28" t="s">
        <v>440</v>
      </c>
      <c r="B13" s="28" t="s">
        <v>441</v>
      </c>
      <c r="C13" s="29">
        <v>0.03</v>
      </c>
      <c r="D13" s="29">
        <v>0.03</v>
      </c>
    </row>
    <row r="14" spans="1:4" ht="15" customHeight="1" x14ac:dyDescent="0.3">
      <c r="A14" s="28" t="s">
        <v>442</v>
      </c>
      <c r="B14" s="28" t="s">
        <v>443</v>
      </c>
      <c r="C14" s="29">
        <v>0.08</v>
      </c>
      <c r="D14" s="29">
        <v>0.08</v>
      </c>
    </row>
    <row r="15" spans="1:4" ht="15" customHeight="1" x14ac:dyDescent="0.3">
      <c r="A15" s="28" t="s">
        <v>444</v>
      </c>
      <c r="B15" s="28" t="s">
        <v>445</v>
      </c>
      <c r="C15" s="29">
        <v>0</v>
      </c>
      <c r="D15" s="29">
        <v>0</v>
      </c>
    </row>
    <row r="16" spans="1:4" ht="15" customHeight="1" x14ac:dyDescent="0.3">
      <c r="A16" s="28" t="s">
        <v>154</v>
      </c>
      <c r="B16" s="28" t="s">
        <v>446</v>
      </c>
      <c r="C16" s="29">
        <v>0.26800000000000002</v>
      </c>
      <c r="D16" s="29">
        <v>0.26800000000000002</v>
      </c>
    </row>
    <row r="17" spans="1:4" ht="15" customHeight="1" x14ac:dyDescent="0.3">
      <c r="A17" s="118" t="s">
        <v>358</v>
      </c>
      <c r="B17" s="124"/>
      <c r="C17" s="124"/>
      <c r="D17" s="119"/>
    </row>
    <row r="18" spans="1:4" ht="15" customHeight="1" x14ac:dyDescent="0.3">
      <c r="A18" s="28" t="s">
        <v>447</v>
      </c>
      <c r="B18" s="28" t="s">
        <v>448</v>
      </c>
      <c r="C18" s="29">
        <v>0.1767</v>
      </c>
      <c r="D18" s="28" t="s">
        <v>449</v>
      </c>
    </row>
    <row r="19" spans="1:4" ht="15" customHeight="1" x14ac:dyDescent="0.3">
      <c r="A19" s="28" t="s">
        <v>450</v>
      </c>
      <c r="B19" s="28" t="s">
        <v>451</v>
      </c>
      <c r="C19" s="29">
        <v>3.9199999999999999E-2</v>
      </c>
      <c r="D19" s="28" t="s">
        <v>449</v>
      </c>
    </row>
    <row r="20" spans="1:4" ht="15" customHeight="1" x14ac:dyDescent="0.3">
      <c r="A20" s="28" t="s">
        <v>452</v>
      </c>
      <c r="B20" s="28" t="s">
        <v>453</v>
      </c>
      <c r="C20" s="29">
        <v>8.8000000000000005E-3</v>
      </c>
      <c r="D20" s="29">
        <v>6.7000000000000002E-3</v>
      </c>
    </row>
    <row r="21" spans="1:4" ht="15" customHeight="1" x14ac:dyDescent="0.3">
      <c r="A21" s="28" t="s">
        <v>454</v>
      </c>
      <c r="B21" s="28" t="s">
        <v>455</v>
      </c>
      <c r="C21" s="29">
        <v>0.10929999999999999</v>
      </c>
      <c r="D21" s="29">
        <v>8.3099999999999993E-2</v>
      </c>
    </row>
    <row r="22" spans="1:4" ht="15" customHeight="1" x14ac:dyDescent="0.3">
      <c r="A22" s="28" t="s">
        <v>456</v>
      </c>
      <c r="B22" s="28" t="s">
        <v>457</v>
      </c>
      <c r="C22" s="29">
        <v>6.9999999999999999E-4</v>
      </c>
      <c r="D22" s="29">
        <v>5.0000000000000001E-4</v>
      </c>
    </row>
    <row r="23" spans="1:4" ht="15" customHeight="1" x14ac:dyDescent="0.3">
      <c r="A23" s="28" t="s">
        <v>458</v>
      </c>
      <c r="B23" s="28" t="s">
        <v>459</v>
      </c>
      <c r="C23" s="29">
        <v>7.3000000000000001E-3</v>
      </c>
      <c r="D23" s="29">
        <v>5.5999999999999999E-3</v>
      </c>
    </row>
    <row r="24" spans="1:4" ht="15" customHeight="1" x14ac:dyDescent="0.3">
      <c r="A24" s="28" t="s">
        <v>460</v>
      </c>
      <c r="B24" s="28" t="s">
        <v>461</v>
      </c>
      <c r="C24" s="29">
        <v>1.24E-2</v>
      </c>
      <c r="D24" s="28" t="s">
        <v>449</v>
      </c>
    </row>
    <row r="25" spans="1:4" ht="15" customHeight="1" x14ac:dyDescent="0.3">
      <c r="A25" s="28" t="s">
        <v>462</v>
      </c>
      <c r="B25" s="28" t="s">
        <v>463</v>
      </c>
      <c r="C25" s="29">
        <v>2.9999999999999997E-4</v>
      </c>
      <c r="D25" s="29">
        <v>2.0000000000000001E-4</v>
      </c>
    </row>
    <row r="26" spans="1:4" ht="15" customHeight="1" x14ac:dyDescent="0.3">
      <c r="A26" s="28" t="s">
        <v>464</v>
      </c>
      <c r="B26" s="28" t="s">
        <v>465</v>
      </c>
      <c r="C26" s="29">
        <v>0.1152</v>
      </c>
      <c r="D26" s="29">
        <v>8.77E-2</v>
      </c>
    </row>
    <row r="27" spans="1:4" ht="15" customHeight="1" x14ac:dyDescent="0.3">
      <c r="A27" s="28" t="s">
        <v>466</v>
      </c>
      <c r="B27" s="28" t="s">
        <v>467</v>
      </c>
      <c r="C27" s="29">
        <v>4.0000000000000002E-4</v>
      </c>
      <c r="D27" s="29">
        <v>2.9999999999999997E-4</v>
      </c>
    </row>
    <row r="28" spans="1:4" ht="15" customHeight="1" x14ac:dyDescent="0.3">
      <c r="A28" s="28" t="s">
        <v>468</v>
      </c>
      <c r="B28" s="28" t="s">
        <v>446</v>
      </c>
      <c r="C28" s="29">
        <v>0.4703</v>
      </c>
      <c r="D28" s="29">
        <v>0.18410000000000001</v>
      </c>
    </row>
    <row r="29" spans="1:4" ht="15" customHeight="1" x14ac:dyDescent="0.3">
      <c r="A29" s="118" t="s">
        <v>362</v>
      </c>
      <c r="B29" s="124"/>
      <c r="C29" s="124"/>
      <c r="D29" s="119"/>
    </row>
    <row r="30" spans="1:4" ht="15" customHeight="1" x14ac:dyDescent="0.3">
      <c r="A30" s="28" t="s">
        <v>469</v>
      </c>
      <c r="B30" s="28" t="s">
        <v>470</v>
      </c>
      <c r="C30" s="29">
        <v>6.0199999999999997E-2</v>
      </c>
      <c r="D30" s="29">
        <v>4.58E-2</v>
      </c>
    </row>
    <row r="31" spans="1:4" ht="15" customHeight="1" x14ac:dyDescent="0.3">
      <c r="A31" s="28" t="s">
        <v>471</v>
      </c>
      <c r="B31" s="28" t="s">
        <v>472</v>
      </c>
      <c r="C31" s="29">
        <v>1.6000000000000001E-3</v>
      </c>
      <c r="D31" s="29">
        <v>1.1999999999999999E-3</v>
      </c>
    </row>
    <row r="32" spans="1:4" ht="15" customHeight="1" x14ac:dyDescent="0.3">
      <c r="A32" s="28" t="s">
        <v>473</v>
      </c>
      <c r="B32" s="28" t="s">
        <v>474</v>
      </c>
      <c r="C32" s="29">
        <v>2.8400000000000002E-2</v>
      </c>
      <c r="D32" s="29">
        <v>2.1600000000000001E-2</v>
      </c>
    </row>
    <row r="33" spans="1:4" ht="15" customHeight="1" x14ac:dyDescent="0.3">
      <c r="A33" s="28" t="s">
        <v>475</v>
      </c>
      <c r="B33" s="28" t="s">
        <v>476</v>
      </c>
      <c r="C33" s="29">
        <v>2.5700000000000001E-2</v>
      </c>
      <c r="D33" s="29">
        <v>1.95E-2</v>
      </c>
    </row>
    <row r="34" spans="1:4" ht="15" customHeight="1" x14ac:dyDescent="0.3">
      <c r="A34" s="28" t="s">
        <v>477</v>
      </c>
      <c r="B34" s="28" t="s">
        <v>478</v>
      </c>
      <c r="C34" s="29">
        <v>5.1000000000000004E-3</v>
      </c>
      <c r="D34" s="29">
        <v>3.8999999999999998E-3</v>
      </c>
    </row>
    <row r="35" spans="1:4" ht="15" customHeight="1" x14ac:dyDescent="0.3">
      <c r="A35" s="28" t="s">
        <v>479</v>
      </c>
      <c r="B35" s="28" t="s">
        <v>446</v>
      </c>
      <c r="C35" s="29">
        <v>0.121</v>
      </c>
      <c r="D35" s="29">
        <v>9.1999999999999998E-2</v>
      </c>
    </row>
    <row r="36" spans="1:4" ht="15" customHeight="1" x14ac:dyDescent="0.3">
      <c r="A36" s="118" t="s">
        <v>366</v>
      </c>
      <c r="B36" s="124"/>
      <c r="C36" s="124"/>
      <c r="D36" s="119"/>
    </row>
    <row r="37" spans="1:4" ht="15" customHeight="1" x14ac:dyDescent="0.3">
      <c r="A37" s="28" t="s">
        <v>480</v>
      </c>
      <c r="B37" s="26" t="s">
        <v>481</v>
      </c>
      <c r="C37" s="29">
        <v>0.11509999999999999</v>
      </c>
      <c r="D37" s="29">
        <v>4.1000000000000002E-2</v>
      </c>
    </row>
    <row r="38" spans="1:4" ht="42" customHeight="1" x14ac:dyDescent="0.3">
      <c r="A38" s="28" t="s">
        <v>482</v>
      </c>
      <c r="B38" s="30" t="s">
        <v>483</v>
      </c>
      <c r="C38" s="29">
        <v>5.1999999999999998E-3</v>
      </c>
      <c r="D38" s="29">
        <v>4.0000000000000001E-3</v>
      </c>
    </row>
    <row r="39" spans="1:4" ht="15" customHeight="1" x14ac:dyDescent="0.3">
      <c r="A39" s="28" t="s">
        <v>484</v>
      </c>
      <c r="B39" s="28" t="s">
        <v>446</v>
      </c>
      <c r="C39" s="29">
        <v>0.1203</v>
      </c>
      <c r="D39" s="29">
        <v>4.4999999999999998E-2</v>
      </c>
    </row>
    <row r="40" spans="1:4" ht="15" customHeight="1" x14ac:dyDescent="0.3">
      <c r="A40" s="118" t="s">
        <v>485</v>
      </c>
      <c r="B40" s="124"/>
      <c r="C40" s="124"/>
      <c r="D40" s="119"/>
    </row>
    <row r="41" spans="1:4" ht="15" customHeight="1" x14ac:dyDescent="0.3">
      <c r="A41" s="118" t="s">
        <v>446</v>
      </c>
      <c r="B41" s="119"/>
      <c r="C41" s="31">
        <f>SUM(C16,C28,C35,C39)</f>
        <v>0.97959999999999992</v>
      </c>
      <c r="D41" s="31">
        <f>SUM(D16,D28,D35,D39)</f>
        <v>0.58910000000000007</v>
      </c>
    </row>
    <row r="42" spans="1:4" ht="15" customHeight="1" x14ac:dyDescent="0.3">
      <c r="A42" s="32" t="s">
        <v>486</v>
      </c>
    </row>
  </sheetData>
  <mergeCells count="11">
    <mergeCell ref="A41:B41"/>
    <mergeCell ref="A1:D1"/>
    <mergeCell ref="A2:D2"/>
    <mergeCell ref="A4:A5"/>
    <mergeCell ref="B4:B5"/>
    <mergeCell ref="C4:D4"/>
    <mergeCell ref="A6:D6"/>
    <mergeCell ref="A17:D17"/>
    <mergeCell ref="A29:D29"/>
    <mergeCell ref="A36:D36"/>
    <mergeCell ref="A40:D40"/>
  </mergeCells>
  <pageMargins left="0.5" right="0.5" top="1.038" bottom="1" header="6.0000000000000001E-3" footer="0.5"/>
  <pageSetup paperSize="9" scale="70" fitToHeight="0" orientation="portrait" r:id="rId1"/>
  <headerFooter>
    <oddHeader>&amp;L &amp;C&amp;G</oddHeader>
    <oddFooter>&amp;L &amp;C &amp;R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5B15-83A9-4581-9BED-5A1BF637D1D1}">
  <sheetPr>
    <tabColor theme="0" tint="-4.9989318521683403E-2"/>
  </sheetPr>
  <dimension ref="A1:J20"/>
  <sheetViews>
    <sheetView showWhiteSpace="0" view="pageBreakPreview" topLeftCell="B1" zoomScaleNormal="100" zoomScaleSheetLayoutView="100" workbookViewId="0">
      <selection activeCell="C2" sqref="C2"/>
    </sheetView>
  </sheetViews>
  <sheetFormatPr defaultColWidth="9" defaultRowHeight="13.8" x14ac:dyDescent="0.25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87" t="s">
        <v>2</v>
      </c>
      <c r="F1" s="87"/>
      <c r="G1" s="87"/>
      <c r="H1" s="87" t="s">
        <v>3</v>
      </c>
      <c r="I1" s="87"/>
      <c r="J1" s="88"/>
    </row>
    <row r="2" spans="1:10" ht="80.099999999999994" customHeight="1" x14ac:dyDescent="0.25">
      <c r="A2" s="2"/>
      <c r="B2" s="2"/>
      <c r="C2" s="2" t="s">
        <v>556</v>
      </c>
      <c r="D2" s="2" t="s">
        <v>492</v>
      </c>
      <c r="E2" s="85" t="s">
        <v>558</v>
      </c>
      <c r="F2" s="85"/>
      <c r="G2" s="85"/>
      <c r="H2" s="85" t="s">
        <v>559</v>
      </c>
      <c r="I2" s="85"/>
      <c r="J2" s="88"/>
    </row>
    <row r="3" spans="1:10" x14ac:dyDescent="0.25">
      <c r="A3" s="89" t="s">
        <v>337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30" customHeight="1" x14ac:dyDescent="0.25">
      <c r="A4" s="78" t="s">
        <v>20</v>
      </c>
      <c r="B4" s="75" t="s">
        <v>21</v>
      </c>
      <c r="C4" s="75" t="s">
        <v>6</v>
      </c>
      <c r="D4" s="75" t="s">
        <v>79</v>
      </c>
      <c r="E4" s="79" t="s">
        <v>22</v>
      </c>
      <c r="F4" s="78" t="s">
        <v>7</v>
      </c>
      <c r="G4" s="78" t="s">
        <v>504</v>
      </c>
      <c r="H4" s="78" t="s">
        <v>8</v>
      </c>
      <c r="I4" s="78" t="s">
        <v>9</v>
      </c>
      <c r="J4" s="78" t="s">
        <v>338</v>
      </c>
    </row>
    <row r="5" spans="1:10" ht="26.1" customHeight="1" x14ac:dyDescent="0.25">
      <c r="A5" s="7" t="s">
        <v>39</v>
      </c>
      <c r="B5" s="77" t="s">
        <v>31</v>
      </c>
      <c r="C5" s="77" t="s">
        <v>40</v>
      </c>
      <c r="D5" s="77" t="s">
        <v>122</v>
      </c>
      <c r="E5" s="6" t="s">
        <v>30</v>
      </c>
      <c r="F5" s="7" t="s">
        <v>589</v>
      </c>
      <c r="G5" s="7" t="s">
        <v>590</v>
      </c>
      <c r="H5" s="7" t="s">
        <v>591</v>
      </c>
      <c r="I5" s="7" t="s">
        <v>592</v>
      </c>
      <c r="J5" s="7" t="s">
        <v>592</v>
      </c>
    </row>
    <row r="6" spans="1:10" ht="51.9" customHeight="1" x14ac:dyDescent="0.25">
      <c r="A6" s="7" t="s">
        <v>44</v>
      </c>
      <c r="B6" s="77" t="s">
        <v>28</v>
      </c>
      <c r="C6" s="77" t="s">
        <v>45</v>
      </c>
      <c r="D6" s="77" t="s">
        <v>138</v>
      </c>
      <c r="E6" s="6" t="s">
        <v>46</v>
      </c>
      <c r="F6" s="7" t="s">
        <v>593</v>
      </c>
      <c r="G6" s="7" t="s">
        <v>594</v>
      </c>
      <c r="H6" s="7" t="s">
        <v>595</v>
      </c>
      <c r="I6" s="7" t="s">
        <v>596</v>
      </c>
      <c r="J6" s="7" t="s">
        <v>597</v>
      </c>
    </row>
    <row r="7" spans="1:10" ht="26.1" customHeight="1" x14ac:dyDescent="0.25">
      <c r="A7" s="7" t="s">
        <v>50</v>
      </c>
      <c r="B7" s="77" t="s">
        <v>51</v>
      </c>
      <c r="C7" s="77" t="s">
        <v>52</v>
      </c>
      <c r="D7" s="77" t="s">
        <v>25</v>
      </c>
      <c r="E7" s="6" t="s">
        <v>53</v>
      </c>
      <c r="F7" s="7" t="s">
        <v>598</v>
      </c>
      <c r="G7" s="7" t="s">
        <v>599</v>
      </c>
      <c r="H7" s="7" t="s">
        <v>600</v>
      </c>
      <c r="I7" s="7" t="s">
        <v>601</v>
      </c>
      <c r="J7" s="7" t="s">
        <v>602</v>
      </c>
    </row>
    <row r="8" spans="1:10" ht="24" customHeight="1" x14ac:dyDescent="0.25">
      <c r="A8" s="7" t="s">
        <v>526</v>
      </c>
      <c r="B8" s="77" t="s">
        <v>31</v>
      </c>
      <c r="C8" s="77" t="s">
        <v>12</v>
      </c>
      <c r="D8" s="77" t="s">
        <v>534</v>
      </c>
      <c r="E8" s="6" t="s">
        <v>527</v>
      </c>
      <c r="F8" s="7" t="s">
        <v>603</v>
      </c>
      <c r="G8" s="7" t="s">
        <v>604</v>
      </c>
      <c r="H8" s="7" t="s">
        <v>605</v>
      </c>
      <c r="I8" s="7" t="s">
        <v>606</v>
      </c>
      <c r="J8" s="7" t="s">
        <v>607</v>
      </c>
    </row>
    <row r="9" spans="1:10" ht="24" customHeight="1" x14ac:dyDescent="0.25">
      <c r="A9" s="7" t="s">
        <v>530</v>
      </c>
      <c r="B9" s="77" t="s">
        <v>31</v>
      </c>
      <c r="C9" s="77" t="s">
        <v>531</v>
      </c>
      <c r="D9" s="77" t="s">
        <v>536</v>
      </c>
      <c r="E9" s="6" t="s">
        <v>46</v>
      </c>
      <c r="F9" s="7" t="s">
        <v>608</v>
      </c>
      <c r="G9" s="7" t="s">
        <v>550</v>
      </c>
      <c r="H9" s="7" t="s">
        <v>609</v>
      </c>
      <c r="I9" s="7" t="s">
        <v>610</v>
      </c>
      <c r="J9" s="7" t="s">
        <v>611</v>
      </c>
    </row>
    <row r="10" spans="1:10" ht="26.1" customHeight="1" x14ac:dyDescent="0.25">
      <c r="A10" s="7" t="s">
        <v>54</v>
      </c>
      <c r="B10" s="77" t="s">
        <v>51</v>
      </c>
      <c r="C10" s="77" t="s">
        <v>55</v>
      </c>
      <c r="D10" s="77" t="s">
        <v>25</v>
      </c>
      <c r="E10" s="6" t="s">
        <v>53</v>
      </c>
      <c r="F10" s="7" t="s">
        <v>612</v>
      </c>
      <c r="G10" s="7" t="s">
        <v>613</v>
      </c>
      <c r="H10" s="7" t="s">
        <v>614</v>
      </c>
      <c r="I10" s="7" t="s">
        <v>552</v>
      </c>
      <c r="J10" s="7" t="s">
        <v>615</v>
      </c>
    </row>
    <row r="11" spans="1:10" ht="39" customHeight="1" x14ac:dyDescent="0.25">
      <c r="A11" s="7" t="s">
        <v>27</v>
      </c>
      <c r="B11" s="77" t="s">
        <v>28</v>
      </c>
      <c r="C11" s="77" t="s">
        <v>29</v>
      </c>
      <c r="D11" s="77" t="s">
        <v>81</v>
      </c>
      <c r="E11" s="6" t="s">
        <v>30</v>
      </c>
      <c r="F11" s="7" t="s">
        <v>616</v>
      </c>
      <c r="G11" s="7" t="s">
        <v>617</v>
      </c>
      <c r="H11" s="7" t="s">
        <v>618</v>
      </c>
      <c r="I11" s="7" t="s">
        <v>619</v>
      </c>
      <c r="J11" s="7" t="s">
        <v>620</v>
      </c>
    </row>
    <row r="12" spans="1:10" ht="39" customHeight="1" x14ac:dyDescent="0.25">
      <c r="A12" s="7" t="s">
        <v>528</v>
      </c>
      <c r="B12" s="77" t="s">
        <v>28</v>
      </c>
      <c r="C12" s="77" t="s">
        <v>529</v>
      </c>
      <c r="D12" s="77" t="s">
        <v>535</v>
      </c>
      <c r="E12" s="6" t="s">
        <v>30</v>
      </c>
      <c r="F12" s="7" t="s">
        <v>589</v>
      </c>
      <c r="G12" s="7" t="s">
        <v>339</v>
      </c>
      <c r="H12" s="7" t="s">
        <v>621</v>
      </c>
      <c r="I12" s="7" t="s">
        <v>622</v>
      </c>
      <c r="J12" s="7" t="s">
        <v>623</v>
      </c>
    </row>
    <row r="13" spans="1:10" ht="26.1" customHeight="1" x14ac:dyDescent="0.25">
      <c r="A13" s="7" t="s">
        <v>34</v>
      </c>
      <c r="B13" s="77" t="s">
        <v>28</v>
      </c>
      <c r="C13" s="77" t="s">
        <v>35</v>
      </c>
      <c r="D13" s="77" t="s">
        <v>112</v>
      </c>
      <c r="E13" s="6" t="s">
        <v>30</v>
      </c>
      <c r="F13" s="7" t="s">
        <v>589</v>
      </c>
      <c r="G13" s="7" t="s">
        <v>624</v>
      </c>
      <c r="H13" s="7" t="s">
        <v>625</v>
      </c>
      <c r="I13" s="7" t="s">
        <v>626</v>
      </c>
      <c r="J13" s="7" t="s">
        <v>627</v>
      </c>
    </row>
    <row r="14" spans="1:10" ht="26.1" customHeight="1" x14ac:dyDescent="0.25">
      <c r="A14" s="7" t="s">
        <v>532</v>
      </c>
      <c r="B14" s="77" t="s">
        <v>31</v>
      </c>
      <c r="C14" s="77" t="s">
        <v>48</v>
      </c>
      <c r="D14" s="77" t="s">
        <v>145</v>
      </c>
      <c r="E14" s="6" t="s">
        <v>533</v>
      </c>
      <c r="F14" s="7" t="s">
        <v>603</v>
      </c>
      <c r="G14" s="7" t="s">
        <v>628</v>
      </c>
      <c r="H14" s="7" t="s">
        <v>629</v>
      </c>
      <c r="I14" s="7" t="s">
        <v>630</v>
      </c>
      <c r="J14" s="7" t="s">
        <v>340</v>
      </c>
    </row>
    <row r="15" spans="1:10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</row>
    <row r="16" spans="1:10" x14ac:dyDescent="0.25">
      <c r="A16" s="84"/>
      <c r="B16" s="84"/>
      <c r="C16" s="84"/>
      <c r="D16" s="11"/>
      <c r="E16" s="10"/>
      <c r="F16" s="85" t="s">
        <v>16</v>
      </c>
      <c r="G16" s="84"/>
      <c r="H16" s="86">
        <v>261074.83</v>
      </c>
      <c r="I16" s="84"/>
      <c r="J16" s="84"/>
    </row>
    <row r="17" spans="1:10" x14ac:dyDescent="0.25">
      <c r="A17" s="84"/>
      <c r="B17" s="84"/>
      <c r="C17" s="84"/>
      <c r="D17" s="11"/>
      <c r="E17" s="10"/>
      <c r="F17" s="85" t="s">
        <v>17</v>
      </c>
      <c r="G17" s="84"/>
      <c r="H17" s="86">
        <v>66596.28</v>
      </c>
      <c r="I17" s="84"/>
      <c r="J17" s="84"/>
    </row>
    <row r="18" spans="1:10" x14ac:dyDescent="0.25">
      <c r="A18" s="84"/>
      <c r="B18" s="84"/>
      <c r="C18" s="84"/>
      <c r="D18" s="11"/>
      <c r="E18" s="10"/>
      <c r="F18" s="85" t="s">
        <v>18</v>
      </c>
      <c r="G18" s="84"/>
      <c r="H18" s="86">
        <v>327671.11</v>
      </c>
      <c r="I18" s="84"/>
      <c r="J18" s="84"/>
    </row>
    <row r="19" spans="1:1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90"/>
      <c r="B20" s="88"/>
      <c r="C20" s="88"/>
      <c r="D20" s="88"/>
      <c r="E20" s="88"/>
      <c r="F20" s="88"/>
      <c r="G20" s="88"/>
      <c r="H20" s="88"/>
      <c r="I20" s="88"/>
      <c r="J20" s="88"/>
    </row>
  </sheetData>
  <mergeCells count="15">
    <mergeCell ref="A20:J20"/>
    <mergeCell ref="A17:C17"/>
    <mergeCell ref="F17:G17"/>
    <mergeCell ref="H17:J17"/>
    <mergeCell ref="A18:C18"/>
    <mergeCell ref="F18:G18"/>
    <mergeCell ref="H18:J18"/>
    <mergeCell ref="A16:C16"/>
    <mergeCell ref="F16:G16"/>
    <mergeCell ref="H16:J16"/>
    <mergeCell ref="E1:G1"/>
    <mergeCell ref="H1:J1"/>
    <mergeCell ref="E2:G2"/>
    <mergeCell ref="H2:J2"/>
    <mergeCell ref="A3:J3"/>
  </mergeCells>
  <pageMargins left="0.5" right="0.5" top="1.038" bottom="1" header="6.0000000000000001E-3" footer="0.5"/>
  <pageSetup paperSize="9" scale="48" fitToHeight="0" orientation="portrait" r:id="rId1"/>
  <headerFooter>
    <oddHeader>&amp;L &amp;C&amp;G</oddHeader>
    <oddFooter>&amp;L &amp;C &amp;R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7775-E7A1-47E1-AC4B-22D0C9D736FA}">
  <sheetPr>
    <tabColor theme="0" tint="-4.9989318521683403E-2"/>
  </sheetPr>
  <dimension ref="A1:Q73"/>
  <sheetViews>
    <sheetView showWhiteSpace="0" view="pageBreakPreview" zoomScale="55" zoomScaleNormal="100" zoomScaleSheetLayoutView="55" workbookViewId="0">
      <selection activeCell="C2" sqref="C2"/>
    </sheetView>
  </sheetViews>
  <sheetFormatPr defaultColWidth="9" defaultRowHeight="13.8" x14ac:dyDescent="0.25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 x14ac:dyDescent="0.25">
      <c r="A1" s="1"/>
      <c r="B1" s="1"/>
      <c r="C1" s="1" t="s">
        <v>0</v>
      </c>
      <c r="D1" s="1" t="s">
        <v>1</v>
      </c>
      <c r="E1" s="87" t="s">
        <v>2</v>
      </c>
      <c r="F1" s="87"/>
      <c r="G1" s="87"/>
      <c r="H1" s="87" t="s">
        <v>3</v>
      </c>
      <c r="I1" s="87"/>
      <c r="J1" s="87"/>
      <c r="K1" s="88"/>
      <c r="L1" s="88"/>
      <c r="M1" s="88"/>
      <c r="N1" s="88"/>
      <c r="O1" s="88"/>
    </row>
    <row r="2" spans="1:17" ht="80.099999999999994" customHeight="1" x14ac:dyDescent="0.25">
      <c r="A2" s="2"/>
      <c r="B2" s="2"/>
      <c r="C2" s="2" t="s">
        <v>556</v>
      </c>
      <c r="D2" s="2" t="s">
        <v>492</v>
      </c>
      <c r="E2" s="85" t="s">
        <v>558</v>
      </c>
      <c r="F2" s="85"/>
      <c r="G2" s="85"/>
      <c r="H2" s="85" t="s">
        <v>559</v>
      </c>
      <c r="I2" s="85"/>
      <c r="J2" s="85"/>
      <c r="K2" s="88"/>
      <c r="L2" s="88"/>
      <c r="M2" s="88"/>
      <c r="N2" s="88"/>
      <c r="O2" s="88"/>
    </row>
    <row r="3" spans="1:17" x14ac:dyDescent="0.25">
      <c r="A3" s="89" t="s">
        <v>341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7" ht="20.100000000000001" customHeight="1" x14ac:dyDescent="0.25">
      <c r="A4" s="114" t="s">
        <v>20</v>
      </c>
      <c r="B4" s="92" t="s">
        <v>21</v>
      </c>
      <c r="C4" s="92" t="s">
        <v>6</v>
      </c>
      <c r="D4" s="115" t="s">
        <v>79</v>
      </c>
      <c r="E4" s="115" t="s">
        <v>22</v>
      </c>
      <c r="F4" s="78" t="s">
        <v>156</v>
      </c>
      <c r="G4" s="79"/>
      <c r="H4" s="78" t="s">
        <v>505</v>
      </c>
      <c r="I4" s="79"/>
      <c r="J4" s="78" t="s">
        <v>8</v>
      </c>
      <c r="K4" s="78"/>
      <c r="L4" s="78"/>
      <c r="M4" s="114" t="s">
        <v>342</v>
      </c>
      <c r="N4" s="114" t="s">
        <v>343</v>
      </c>
      <c r="O4" s="114" t="s">
        <v>344</v>
      </c>
      <c r="P4" s="88"/>
      <c r="Q4" s="88"/>
    </row>
    <row r="5" spans="1:17" ht="20.100000000000001" customHeight="1" x14ac:dyDescent="0.25">
      <c r="A5" s="114"/>
      <c r="B5" s="92"/>
      <c r="C5" s="92"/>
      <c r="D5" s="92"/>
      <c r="E5" s="115"/>
      <c r="F5" s="78" t="s">
        <v>159</v>
      </c>
      <c r="G5" s="78" t="s">
        <v>160</v>
      </c>
      <c r="H5" s="78" t="s">
        <v>159</v>
      </c>
      <c r="I5" s="78" t="s">
        <v>160</v>
      </c>
      <c r="J5" s="78" t="s">
        <v>159</v>
      </c>
      <c r="K5" s="78" t="s">
        <v>160</v>
      </c>
      <c r="L5" s="78" t="s">
        <v>345</v>
      </c>
      <c r="M5" s="114"/>
      <c r="N5" s="114"/>
      <c r="O5" s="114"/>
      <c r="P5" s="114"/>
      <c r="Q5" s="114"/>
    </row>
    <row r="6" spans="1:17" ht="24" customHeight="1" x14ac:dyDescent="0.25">
      <c r="A6" s="80" t="s">
        <v>262</v>
      </c>
      <c r="B6" s="13" t="s">
        <v>28</v>
      </c>
      <c r="C6" s="13" t="s">
        <v>263</v>
      </c>
      <c r="D6" s="13" t="s">
        <v>213</v>
      </c>
      <c r="E6" s="14" t="s">
        <v>86</v>
      </c>
      <c r="F6" s="80" t="s">
        <v>631</v>
      </c>
      <c r="G6" s="80" t="s">
        <v>25</v>
      </c>
      <c r="H6" s="80" t="s">
        <v>632</v>
      </c>
      <c r="I6" s="80" t="s">
        <v>25</v>
      </c>
      <c r="J6" s="80" t="s">
        <v>633</v>
      </c>
      <c r="K6" s="80" t="s">
        <v>25</v>
      </c>
      <c r="L6" s="16">
        <v>45257.909083092003</v>
      </c>
      <c r="M6" s="80" t="s">
        <v>634</v>
      </c>
      <c r="N6" s="16">
        <v>45257.909083099999</v>
      </c>
      <c r="O6" s="80" t="s">
        <v>634</v>
      </c>
    </row>
    <row r="7" spans="1:17" ht="26.1" customHeight="1" x14ac:dyDescent="0.25">
      <c r="A7" s="80" t="s">
        <v>161</v>
      </c>
      <c r="B7" s="13" t="s">
        <v>51</v>
      </c>
      <c r="C7" s="13" t="s">
        <v>162</v>
      </c>
      <c r="D7" s="13" t="s">
        <v>346</v>
      </c>
      <c r="E7" s="14" t="s">
        <v>86</v>
      </c>
      <c r="F7" s="80" t="s">
        <v>635</v>
      </c>
      <c r="G7" s="80" t="s">
        <v>506</v>
      </c>
      <c r="H7" s="80" t="s">
        <v>636</v>
      </c>
      <c r="I7" s="80" t="s">
        <v>637</v>
      </c>
      <c r="J7" s="80" t="s">
        <v>638</v>
      </c>
      <c r="K7" s="80" t="s">
        <v>507</v>
      </c>
      <c r="L7" s="16">
        <v>42314.163739070078</v>
      </c>
      <c r="M7" s="80" t="s">
        <v>639</v>
      </c>
      <c r="N7" s="16">
        <v>87572.072822200003</v>
      </c>
      <c r="O7" s="80" t="s">
        <v>640</v>
      </c>
    </row>
    <row r="8" spans="1:17" ht="24" customHeight="1" x14ac:dyDescent="0.25">
      <c r="A8" s="80" t="s">
        <v>254</v>
      </c>
      <c r="B8" s="13" t="s">
        <v>28</v>
      </c>
      <c r="C8" s="13" t="s">
        <v>255</v>
      </c>
      <c r="D8" s="13" t="s">
        <v>213</v>
      </c>
      <c r="E8" s="14" t="s">
        <v>86</v>
      </c>
      <c r="F8" s="80" t="s">
        <v>641</v>
      </c>
      <c r="G8" s="80" t="s">
        <v>25</v>
      </c>
      <c r="H8" s="80" t="s">
        <v>642</v>
      </c>
      <c r="I8" s="80" t="s">
        <v>25</v>
      </c>
      <c r="J8" s="80" t="s">
        <v>643</v>
      </c>
      <c r="K8" s="80" t="s">
        <v>25</v>
      </c>
      <c r="L8" s="16">
        <v>37202.016218680001</v>
      </c>
      <c r="M8" s="80" t="s">
        <v>644</v>
      </c>
      <c r="N8" s="16">
        <v>124774.0890409</v>
      </c>
      <c r="O8" s="80" t="s">
        <v>645</v>
      </c>
    </row>
    <row r="9" spans="1:17" ht="24" customHeight="1" x14ac:dyDescent="0.25">
      <c r="A9" s="80" t="s">
        <v>164</v>
      </c>
      <c r="B9" s="13" t="s">
        <v>28</v>
      </c>
      <c r="C9" s="13" t="s">
        <v>165</v>
      </c>
      <c r="D9" s="13" t="s">
        <v>95</v>
      </c>
      <c r="E9" s="14" t="s">
        <v>96</v>
      </c>
      <c r="F9" s="80" t="s">
        <v>646</v>
      </c>
      <c r="G9" s="80" t="s">
        <v>25</v>
      </c>
      <c r="H9" s="80" t="s">
        <v>647</v>
      </c>
      <c r="I9" s="80" t="s">
        <v>25</v>
      </c>
      <c r="J9" s="80" t="s">
        <v>648</v>
      </c>
      <c r="K9" s="80" t="s">
        <v>25</v>
      </c>
      <c r="L9" s="16">
        <v>32511.987274512001</v>
      </c>
      <c r="M9" s="80" t="s">
        <v>649</v>
      </c>
      <c r="N9" s="16">
        <v>157286.07631539999</v>
      </c>
      <c r="O9" s="80" t="s">
        <v>650</v>
      </c>
    </row>
    <row r="10" spans="1:17" ht="26.1" customHeight="1" x14ac:dyDescent="0.25">
      <c r="A10" s="80" t="s">
        <v>132</v>
      </c>
      <c r="B10" s="13" t="s">
        <v>28</v>
      </c>
      <c r="C10" s="13" t="s">
        <v>133</v>
      </c>
      <c r="D10" s="13" t="s">
        <v>95</v>
      </c>
      <c r="E10" s="14" t="s">
        <v>131</v>
      </c>
      <c r="F10" s="80" t="s">
        <v>651</v>
      </c>
      <c r="G10" s="80" t="s">
        <v>25</v>
      </c>
      <c r="H10" s="80" t="s">
        <v>652</v>
      </c>
      <c r="I10" s="80" t="s">
        <v>25</v>
      </c>
      <c r="J10" s="80" t="s">
        <v>653</v>
      </c>
      <c r="K10" s="80" t="s">
        <v>25</v>
      </c>
      <c r="L10" s="16">
        <v>29573.040959999998</v>
      </c>
      <c r="M10" s="80" t="s">
        <v>654</v>
      </c>
      <c r="N10" s="16">
        <v>186859.1172754</v>
      </c>
      <c r="O10" s="80" t="s">
        <v>655</v>
      </c>
    </row>
    <row r="11" spans="1:17" ht="26.1" customHeight="1" x14ac:dyDescent="0.25">
      <c r="A11" s="80" t="s">
        <v>141</v>
      </c>
      <c r="B11" s="13" t="s">
        <v>28</v>
      </c>
      <c r="C11" s="13" t="s">
        <v>142</v>
      </c>
      <c r="D11" s="13" t="s">
        <v>95</v>
      </c>
      <c r="E11" s="14" t="s">
        <v>46</v>
      </c>
      <c r="F11" s="80" t="s">
        <v>656</v>
      </c>
      <c r="G11" s="80" t="s">
        <v>25</v>
      </c>
      <c r="H11" s="80" t="s">
        <v>657</v>
      </c>
      <c r="I11" s="80" t="s">
        <v>25</v>
      </c>
      <c r="J11" s="80" t="s">
        <v>658</v>
      </c>
      <c r="K11" s="80" t="s">
        <v>25</v>
      </c>
      <c r="L11" s="16">
        <v>28903.7196</v>
      </c>
      <c r="M11" s="80" t="s">
        <v>553</v>
      </c>
      <c r="N11" s="16">
        <v>215762.83687540001</v>
      </c>
      <c r="O11" s="80" t="s">
        <v>659</v>
      </c>
    </row>
    <row r="12" spans="1:17" ht="24" customHeight="1" x14ac:dyDescent="0.25">
      <c r="A12" s="80" t="s">
        <v>211</v>
      </c>
      <c r="B12" s="13" t="s">
        <v>28</v>
      </c>
      <c r="C12" s="13" t="s">
        <v>212</v>
      </c>
      <c r="D12" s="13" t="s">
        <v>213</v>
      </c>
      <c r="E12" s="14" t="s">
        <v>86</v>
      </c>
      <c r="F12" s="80" t="s">
        <v>660</v>
      </c>
      <c r="G12" s="80" t="s">
        <v>25</v>
      </c>
      <c r="H12" s="80" t="s">
        <v>642</v>
      </c>
      <c r="I12" s="80" t="s">
        <v>25</v>
      </c>
      <c r="J12" s="80" t="s">
        <v>661</v>
      </c>
      <c r="K12" s="80" t="s">
        <v>25</v>
      </c>
      <c r="L12" s="16">
        <v>21847.026683616001</v>
      </c>
      <c r="M12" s="80" t="s">
        <v>662</v>
      </c>
      <c r="N12" s="16">
        <v>237609.86355899999</v>
      </c>
      <c r="O12" s="80" t="s">
        <v>663</v>
      </c>
    </row>
    <row r="13" spans="1:17" ht="24" customHeight="1" x14ac:dyDescent="0.25">
      <c r="A13" s="80" t="s">
        <v>238</v>
      </c>
      <c r="B13" s="13" t="s">
        <v>28</v>
      </c>
      <c r="C13" s="13" t="s">
        <v>239</v>
      </c>
      <c r="D13" s="13" t="s">
        <v>213</v>
      </c>
      <c r="E13" s="14" t="s">
        <v>86</v>
      </c>
      <c r="F13" s="80" t="s">
        <v>664</v>
      </c>
      <c r="G13" s="80" t="s">
        <v>25</v>
      </c>
      <c r="H13" s="80" t="s">
        <v>665</v>
      </c>
      <c r="I13" s="80" t="s">
        <v>25</v>
      </c>
      <c r="J13" s="80" t="s">
        <v>666</v>
      </c>
      <c r="K13" s="80" t="s">
        <v>25</v>
      </c>
      <c r="L13" s="16">
        <v>15172.69152</v>
      </c>
      <c r="M13" s="80" t="s">
        <v>667</v>
      </c>
      <c r="N13" s="16">
        <v>252782.55507900001</v>
      </c>
      <c r="O13" s="80" t="s">
        <v>668</v>
      </c>
    </row>
    <row r="14" spans="1:17" ht="26.1" customHeight="1" x14ac:dyDescent="0.25">
      <c r="A14" s="80" t="s">
        <v>143</v>
      </c>
      <c r="B14" s="13" t="s">
        <v>28</v>
      </c>
      <c r="C14" s="13" t="s">
        <v>144</v>
      </c>
      <c r="D14" s="13" t="s">
        <v>95</v>
      </c>
      <c r="E14" s="14" t="s">
        <v>131</v>
      </c>
      <c r="F14" s="80" t="s">
        <v>669</v>
      </c>
      <c r="G14" s="80" t="s">
        <v>25</v>
      </c>
      <c r="H14" s="80" t="s">
        <v>670</v>
      </c>
      <c r="I14" s="80" t="s">
        <v>25</v>
      </c>
      <c r="J14" s="80" t="s">
        <v>671</v>
      </c>
      <c r="K14" s="80" t="s">
        <v>25</v>
      </c>
      <c r="L14" s="16">
        <v>7906.9197394410003</v>
      </c>
      <c r="M14" s="80" t="s">
        <v>672</v>
      </c>
      <c r="N14" s="16">
        <v>260689.47481839999</v>
      </c>
      <c r="O14" s="80" t="s">
        <v>673</v>
      </c>
    </row>
    <row r="15" spans="1:17" ht="26.1" customHeight="1" x14ac:dyDescent="0.25">
      <c r="A15" s="17" t="s">
        <v>323</v>
      </c>
      <c r="B15" s="76" t="s">
        <v>28</v>
      </c>
      <c r="C15" s="76" t="s">
        <v>324</v>
      </c>
      <c r="D15" s="76" t="s">
        <v>206</v>
      </c>
      <c r="E15" s="18" t="s">
        <v>86</v>
      </c>
      <c r="F15" s="17" t="s">
        <v>674</v>
      </c>
      <c r="G15" s="17" t="s">
        <v>25</v>
      </c>
      <c r="H15" s="17" t="s">
        <v>675</v>
      </c>
      <c r="I15" s="17" t="s">
        <v>25</v>
      </c>
      <c r="J15" s="17" t="s">
        <v>676</v>
      </c>
      <c r="K15" s="17" t="s">
        <v>25</v>
      </c>
      <c r="L15" s="20">
        <v>5665.2919554419996</v>
      </c>
      <c r="M15" s="17" t="s">
        <v>677</v>
      </c>
      <c r="N15" s="20">
        <v>266354.76677380002</v>
      </c>
      <c r="O15" s="17" t="s">
        <v>678</v>
      </c>
    </row>
    <row r="16" spans="1:17" ht="26.1" customHeight="1" x14ac:dyDescent="0.25">
      <c r="A16" s="17" t="s">
        <v>242</v>
      </c>
      <c r="B16" s="76" t="s">
        <v>28</v>
      </c>
      <c r="C16" s="76" t="s">
        <v>243</v>
      </c>
      <c r="D16" s="76" t="s">
        <v>213</v>
      </c>
      <c r="E16" s="18" t="s">
        <v>86</v>
      </c>
      <c r="F16" s="17" t="s">
        <v>679</v>
      </c>
      <c r="G16" s="17" t="s">
        <v>25</v>
      </c>
      <c r="H16" s="17" t="s">
        <v>680</v>
      </c>
      <c r="I16" s="17" t="s">
        <v>25</v>
      </c>
      <c r="J16" s="17" t="s">
        <v>681</v>
      </c>
      <c r="K16" s="17" t="s">
        <v>25</v>
      </c>
      <c r="L16" s="20">
        <v>4244.8042815620001</v>
      </c>
      <c r="M16" s="17" t="s">
        <v>682</v>
      </c>
      <c r="N16" s="20">
        <v>270599.57105540001</v>
      </c>
      <c r="O16" s="17" t="s">
        <v>683</v>
      </c>
    </row>
    <row r="17" spans="1:15" ht="24" customHeight="1" x14ac:dyDescent="0.25">
      <c r="A17" s="17" t="s">
        <v>234</v>
      </c>
      <c r="B17" s="76" t="s">
        <v>28</v>
      </c>
      <c r="C17" s="76" t="s">
        <v>235</v>
      </c>
      <c r="D17" s="76" t="s">
        <v>213</v>
      </c>
      <c r="E17" s="18" t="s">
        <v>86</v>
      </c>
      <c r="F17" s="17" t="s">
        <v>684</v>
      </c>
      <c r="G17" s="17" t="s">
        <v>25</v>
      </c>
      <c r="H17" s="17" t="s">
        <v>685</v>
      </c>
      <c r="I17" s="17" t="s">
        <v>25</v>
      </c>
      <c r="J17" s="17" t="s">
        <v>686</v>
      </c>
      <c r="K17" s="17" t="s">
        <v>25</v>
      </c>
      <c r="L17" s="20">
        <v>3894.9384960000002</v>
      </c>
      <c r="M17" s="17" t="s">
        <v>687</v>
      </c>
      <c r="N17" s="20">
        <v>274494.50955140003</v>
      </c>
      <c r="O17" s="17" t="s">
        <v>688</v>
      </c>
    </row>
    <row r="18" spans="1:15" ht="39" customHeight="1" x14ac:dyDescent="0.25">
      <c r="A18" s="17" t="s">
        <v>99</v>
      </c>
      <c r="B18" s="76" t="s">
        <v>28</v>
      </c>
      <c r="C18" s="76" t="s">
        <v>100</v>
      </c>
      <c r="D18" s="76" t="s">
        <v>95</v>
      </c>
      <c r="E18" s="18" t="s">
        <v>30</v>
      </c>
      <c r="F18" s="17" t="s">
        <v>689</v>
      </c>
      <c r="G18" s="17" t="s">
        <v>25</v>
      </c>
      <c r="H18" s="17" t="s">
        <v>690</v>
      </c>
      <c r="I18" s="17" t="s">
        <v>25</v>
      </c>
      <c r="J18" s="17" t="s">
        <v>691</v>
      </c>
      <c r="K18" s="17" t="s">
        <v>25</v>
      </c>
      <c r="L18" s="20">
        <v>3516.8256000000001</v>
      </c>
      <c r="M18" s="17" t="s">
        <v>692</v>
      </c>
      <c r="N18" s="20">
        <v>278011.33515140001</v>
      </c>
      <c r="O18" s="17" t="s">
        <v>693</v>
      </c>
    </row>
    <row r="19" spans="1:15" ht="26.1" customHeight="1" x14ac:dyDescent="0.25">
      <c r="A19" s="17" t="s">
        <v>325</v>
      </c>
      <c r="B19" s="76" t="s">
        <v>28</v>
      </c>
      <c r="C19" s="76" t="s">
        <v>326</v>
      </c>
      <c r="D19" s="76" t="s">
        <v>206</v>
      </c>
      <c r="E19" s="18" t="s">
        <v>86</v>
      </c>
      <c r="F19" s="17" t="s">
        <v>674</v>
      </c>
      <c r="G19" s="17" t="s">
        <v>25</v>
      </c>
      <c r="H19" s="17" t="s">
        <v>694</v>
      </c>
      <c r="I19" s="17" t="s">
        <v>25</v>
      </c>
      <c r="J19" s="17" t="s">
        <v>695</v>
      </c>
      <c r="K19" s="17" t="s">
        <v>25</v>
      </c>
      <c r="L19" s="20">
        <v>2988.0231832499999</v>
      </c>
      <c r="M19" s="17" t="s">
        <v>696</v>
      </c>
      <c r="N19" s="20">
        <v>280999.35833469999</v>
      </c>
      <c r="O19" s="17" t="s">
        <v>697</v>
      </c>
    </row>
    <row r="20" spans="1:15" ht="24" customHeight="1" x14ac:dyDescent="0.25">
      <c r="A20" s="17" t="s">
        <v>264</v>
      </c>
      <c r="B20" s="76" t="s">
        <v>31</v>
      </c>
      <c r="C20" s="76" t="s">
        <v>265</v>
      </c>
      <c r="D20" s="76" t="s">
        <v>95</v>
      </c>
      <c r="E20" s="18" t="s">
        <v>267</v>
      </c>
      <c r="F20" s="17" t="s">
        <v>698</v>
      </c>
      <c r="G20" s="17" t="s">
        <v>25</v>
      </c>
      <c r="H20" s="17" t="s">
        <v>699</v>
      </c>
      <c r="I20" s="17" t="s">
        <v>25</v>
      </c>
      <c r="J20" s="17" t="s">
        <v>700</v>
      </c>
      <c r="K20" s="17" t="s">
        <v>25</v>
      </c>
      <c r="L20" s="20">
        <v>2753.5059000000001</v>
      </c>
      <c r="M20" s="17" t="s">
        <v>701</v>
      </c>
      <c r="N20" s="20">
        <v>283752.86423469998</v>
      </c>
      <c r="O20" s="17" t="s">
        <v>702</v>
      </c>
    </row>
    <row r="21" spans="1:15" ht="26.1" customHeight="1" x14ac:dyDescent="0.25">
      <c r="A21" s="17" t="s">
        <v>228</v>
      </c>
      <c r="B21" s="76" t="s">
        <v>28</v>
      </c>
      <c r="C21" s="76" t="s">
        <v>229</v>
      </c>
      <c r="D21" s="76" t="s">
        <v>95</v>
      </c>
      <c r="E21" s="18" t="s">
        <v>131</v>
      </c>
      <c r="F21" s="17" t="s">
        <v>703</v>
      </c>
      <c r="G21" s="17" t="s">
        <v>25</v>
      </c>
      <c r="H21" s="17" t="s">
        <v>704</v>
      </c>
      <c r="I21" s="17" t="s">
        <v>25</v>
      </c>
      <c r="J21" s="17" t="s">
        <v>705</v>
      </c>
      <c r="K21" s="17" t="s">
        <v>25</v>
      </c>
      <c r="L21" s="20">
        <v>1494.5050895649999</v>
      </c>
      <c r="M21" s="17" t="s">
        <v>706</v>
      </c>
      <c r="N21" s="20">
        <v>285247.36932429997</v>
      </c>
      <c r="O21" s="17" t="s">
        <v>707</v>
      </c>
    </row>
    <row r="22" spans="1:15" ht="39" customHeight="1" x14ac:dyDescent="0.25">
      <c r="A22" s="17" t="s">
        <v>540</v>
      </c>
      <c r="B22" s="76" t="s">
        <v>28</v>
      </c>
      <c r="C22" s="76" t="s">
        <v>541</v>
      </c>
      <c r="D22" s="76" t="s">
        <v>95</v>
      </c>
      <c r="E22" s="18" t="s">
        <v>46</v>
      </c>
      <c r="F22" s="17" t="s">
        <v>708</v>
      </c>
      <c r="G22" s="17" t="s">
        <v>25</v>
      </c>
      <c r="H22" s="17" t="s">
        <v>709</v>
      </c>
      <c r="I22" s="17" t="s">
        <v>25</v>
      </c>
      <c r="J22" s="17" t="s">
        <v>710</v>
      </c>
      <c r="K22" s="17" t="s">
        <v>25</v>
      </c>
      <c r="L22" s="20">
        <v>1491.8918000000001</v>
      </c>
      <c r="M22" s="17" t="s">
        <v>706</v>
      </c>
      <c r="N22" s="20">
        <v>286739.26112430001</v>
      </c>
      <c r="O22" s="17" t="s">
        <v>711</v>
      </c>
    </row>
    <row r="23" spans="1:15" ht="26.1" customHeight="1" x14ac:dyDescent="0.25">
      <c r="A23" s="17" t="s">
        <v>149</v>
      </c>
      <c r="B23" s="76" t="s">
        <v>28</v>
      </c>
      <c r="C23" s="76" t="s">
        <v>150</v>
      </c>
      <c r="D23" s="76" t="s">
        <v>95</v>
      </c>
      <c r="E23" s="18" t="s">
        <v>46</v>
      </c>
      <c r="F23" s="17" t="s">
        <v>712</v>
      </c>
      <c r="G23" s="17" t="s">
        <v>25</v>
      </c>
      <c r="H23" s="17" t="s">
        <v>713</v>
      </c>
      <c r="I23" s="17" t="s">
        <v>25</v>
      </c>
      <c r="J23" s="17" t="s">
        <v>714</v>
      </c>
      <c r="K23" s="17" t="s">
        <v>25</v>
      </c>
      <c r="L23" s="20">
        <v>753.21900000000005</v>
      </c>
      <c r="M23" s="17" t="s">
        <v>715</v>
      </c>
      <c r="N23" s="20">
        <v>287492.4801243</v>
      </c>
      <c r="O23" s="17" t="s">
        <v>716</v>
      </c>
    </row>
    <row r="24" spans="1:15" ht="39" customHeight="1" x14ac:dyDescent="0.25">
      <c r="A24" s="17" t="s">
        <v>321</v>
      </c>
      <c r="B24" s="76" t="s">
        <v>28</v>
      </c>
      <c r="C24" s="76" t="s">
        <v>322</v>
      </c>
      <c r="D24" s="76" t="s">
        <v>183</v>
      </c>
      <c r="E24" s="18" t="s">
        <v>148</v>
      </c>
      <c r="F24" s="17" t="s">
        <v>717</v>
      </c>
      <c r="G24" s="17" t="s">
        <v>25</v>
      </c>
      <c r="H24" s="17" t="s">
        <v>718</v>
      </c>
      <c r="I24" s="17" t="s">
        <v>25</v>
      </c>
      <c r="J24" s="17" t="s">
        <v>719</v>
      </c>
      <c r="K24" s="17" t="s">
        <v>25</v>
      </c>
      <c r="L24" s="20">
        <v>649.37575089999996</v>
      </c>
      <c r="M24" s="17" t="s">
        <v>720</v>
      </c>
      <c r="N24" s="20">
        <v>288141.85587520001</v>
      </c>
      <c r="O24" s="17" t="s">
        <v>721</v>
      </c>
    </row>
    <row r="25" spans="1:15" ht="26.1" customHeight="1" x14ac:dyDescent="0.25">
      <c r="A25" s="17" t="s">
        <v>542</v>
      </c>
      <c r="B25" s="76" t="s">
        <v>28</v>
      </c>
      <c r="C25" s="76" t="s">
        <v>543</v>
      </c>
      <c r="D25" s="76" t="s">
        <v>95</v>
      </c>
      <c r="E25" s="18" t="s">
        <v>46</v>
      </c>
      <c r="F25" s="17" t="s">
        <v>722</v>
      </c>
      <c r="G25" s="17" t="s">
        <v>25</v>
      </c>
      <c r="H25" s="17" t="s">
        <v>723</v>
      </c>
      <c r="I25" s="17" t="s">
        <v>25</v>
      </c>
      <c r="J25" s="17" t="s">
        <v>724</v>
      </c>
      <c r="K25" s="17" t="s">
        <v>25</v>
      </c>
      <c r="L25" s="20">
        <v>606.55600000000004</v>
      </c>
      <c r="M25" s="17" t="s">
        <v>551</v>
      </c>
      <c r="N25" s="20">
        <v>288748.41187519999</v>
      </c>
      <c r="O25" s="17" t="s">
        <v>725</v>
      </c>
    </row>
    <row r="26" spans="1:15" ht="26.1" customHeight="1" x14ac:dyDescent="0.25">
      <c r="A26" s="17" t="s">
        <v>151</v>
      </c>
      <c r="B26" s="76" t="s">
        <v>28</v>
      </c>
      <c r="C26" s="76" t="s">
        <v>152</v>
      </c>
      <c r="D26" s="76" t="s">
        <v>95</v>
      </c>
      <c r="E26" s="18" t="s">
        <v>148</v>
      </c>
      <c r="F26" s="17" t="s">
        <v>726</v>
      </c>
      <c r="G26" s="17" t="s">
        <v>25</v>
      </c>
      <c r="H26" s="17" t="s">
        <v>727</v>
      </c>
      <c r="I26" s="17" t="s">
        <v>25</v>
      </c>
      <c r="J26" s="17" t="s">
        <v>728</v>
      </c>
      <c r="K26" s="17" t="s">
        <v>25</v>
      </c>
      <c r="L26" s="20">
        <v>537.27</v>
      </c>
      <c r="M26" s="17" t="s">
        <v>729</v>
      </c>
      <c r="N26" s="20">
        <v>289285.68187520001</v>
      </c>
      <c r="O26" s="17" t="s">
        <v>730</v>
      </c>
    </row>
    <row r="27" spans="1:15" ht="24" customHeight="1" x14ac:dyDescent="0.25">
      <c r="A27" s="17" t="s">
        <v>250</v>
      </c>
      <c r="B27" s="76" t="s">
        <v>28</v>
      </c>
      <c r="C27" s="76" t="s">
        <v>251</v>
      </c>
      <c r="D27" s="76" t="s">
        <v>213</v>
      </c>
      <c r="E27" s="18" t="s">
        <v>86</v>
      </c>
      <c r="F27" s="17" t="s">
        <v>731</v>
      </c>
      <c r="G27" s="17" t="s">
        <v>25</v>
      </c>
      <c r="H27" s="17" t="s">
        <v>732</v>
      </c>
      <c r="I27" s="17" t="s">
        <v>25</v>
      </c>
      <c r="J27" s="17" t="s">
        <v>733</v>
      </c>
      <c r="K27" s="17" t="s">
        <v>25</v>
      </c>
      <c r="L27" s="20">
        <v>334.82245846000001</v>
      </c>
      <c r="M27" s="17" t="s">
        <v>734</v>
      </c>
      <c r="N27" s="20">
        <v>289620.5043337</v>
      </c>
      <c r="O27" s="17" t="s">
        <v>735</v>
      </c>
    </row>
    <row r="28" spans="1:15" ht="39" customHeight="1" x14ac:dyDescent="0.25">
      <c r="A28" s="17" t="s">
        <v>286</v>
      </c>
      <c r="B28" s="76" t="s">
        <v>28</v>
      </c>
      <c r="C28" s="76" t="s">
        <v>287</v>
      </c>
      <c r="D28" s="76" t="s">
        <v>183</v>
      </c>
      <c r="E28" s="18" t="s">
        <v>148</v>
      </c>
      <c r="F28" s="17" t="s">
        <v>736</v>
      </c>
      <c r="G28" s="17" t="s">
        <v>25</v>
      </c>
      <c r="H28" s="17" t="s">
        <v>737</v>
      </c>
      <c r="I28" s="17" t="s">
        <v>25</v>
      </c>
      <c r="J28" s="17" t="s">
        <v>738</v>
      </c>
      <c r="K28" s="17" t="s">
        <v>25</v>
      </c>
      <c r="L28" s="20">
        <v>241.05884399999999</v>
      </c>
      <c r="M28" s="17" t="s">
        <v>508</v>
      </c>
      <c r="N28" s="20">
        <v>289861.56317769998</v>
      </c>
      <c r="O28" s="17" t="s">
        <v>739</v>
      </c>
    </row>
    <row r="29" spans="1:15" ht="26.1" customHeight="1" x14ac:dyDescent="0.25">
      <c r="A29" s="17" t="s">
        <v>270</v>
      </c>
      <c r="B29" s="76" t="s">
        <v>28</v>
      </c>
      <c r="C29" s="76" t="s">
        <v>271</v>
      </c>
      <c r="D29" s="76" t="s">
        <v>206</v>
      </c>
      <c r="E29" s="18" t="s">
        <v>86</v>
      </c>
      <c r="F29" s="17" t="s">
        <v>740</v>
      </c>
      <c r="G29" s="17" t="s">
        <v>25</v>
      </c>
      <c r="H29" s="17" t="s">
        <v>741</v>
      </c>
      <c r="I29" s="17" t="s">
        <v>25</v>
      </c>
      <c r="J29" s="17" t="s">
        <v>742</v>
      </c>
      <c r="K29" s="17" t="s">
        <v>25</v>
      </c>
      <c r="L29" s="20">
        <v>189.12</v>
      </c>
      <c r="M29" s="17" t="s">
        <v>743</v>
      </c>
      <c r="N29" s="20">
        <v>290050.68317769998</v>
      </c>
      <c r="O29" s="17" t="s">
        <v>744</v>
      </c>
    </row>
    <row r="30" spans="1:15" ht="26.1" customHeight="1" x14ac:dyDescent="0.25">
      <c r="A30" s="17" t="s">
        <v>274</v>
      </c>
      <c r="B30" s="76" t="s">
        <v>28</v>
      </c>
      <c r="C30" s="76" t="s">
        <v>275</v>
      </c>
      <c r="D30" s="76" t="s">
        <v>206</v>
      </c>
      <c r="E30" s="18" t="s">
        <v>86</v>
      </c>
      <c r="F30" s="17" t="s">
        <v>740</v>
      </c>
      <c r="G30" s="17" t="s">
        <v>25</v>
      </c>
      <c r="H30" s="17" t="s">
        <v>647</v>
      </c>
      <c r="I30" s="17" t="s">
        <v>25</v>
      </c>
      <c r="J30" s="17" t="s">
        <v>745</v>
      </c>
      <c r="K30" s="17" t="s">
        <v>25</v>
      </c>
      <c r="L30" s="20">
        <v>135.36000000000001</v>
      </c>
      <c r="M30" s="17" t="s">
        <v>347</v>
      </c>
      <c r="N30" s="20">
        <v>290186.04317770002</v>
      </c>
      <c r="O30" s="17" t="s">
        <v>746</v>
      </c>
    </row>
    <row r="31" spans="1:15" ht="26.1" customHeight="1" x14ac:dyDescent="0.25">
      <c r="A31" s="17" t="s">
        <v>97</v>
      </c>
      <c r="B31" s="76" t="s">
        <v>28</v>
      </c>
      <c r="C31" s="76" t="s">
        <v>98</v>
      </c>
      <c r="D31" s="76" t="s">
        <v>95</v>
      </c>
      <c r="E31" s="18" t="s">
        <v>46</v>
      </c>
      <c r="F31" s="17" t="s">
        <v>747</v>
      </c>
      <c r="G31" s="17" t="s">
        <v>25</v>
      </c>
      <c r="H31" s="17" t="s">
        <v>748</v>
      </c>
      <c r="I31" s="17" t="s">
        <v>25</v>
      </c>
      <c r="J31" s="17" t="s">
        <v>749</v>
      </c>
      <c r="K31" s="17" t="s">
        <v>25</v>
      </c>
      <c r="L31" s="20">
        <v>131.80723055999999</v>
      </c>
      <c r="M31" s="17" t="s">
        <v>347</v>
      </c>
      <c r="N31" s="20">
        <v>290317.8504083</v>
      </c>
      <c r="O31" s="17" t="s">
        <v>750</v>
      </c>
    </row>
    <row r="32" spans="1:15" ht="24" customHeight="1" x14ac:dyDescent="0.25">
      <c r="A32" s="17" t="s">
        <v>315</v>
      </c>
      <c r="B32" s="76" t="s">
        <v>28</v>
      </c>
      <c r="C32" s="76" t="s">
        <v>316</v>
      </c>
      <c r="D32" s="76" t="s">
        <v>95</v>
      </c>
      <c r="E32" s="18" t="s">
        <v>290</v>
      </c>
      <c r="F32" s="17" t="s">
        <v>751</v>
      </c>
      <c r="G32" s="17" t="s">
        <v>25</v>
      </c>
      <c r="H32" s="17" t="s">
        <v>752</v>
      </c>
      <c r="I32" s="17" t="s">
        <v>25</v>
      </c>
      <c r="J32" s="17" t="s">
        <v>753</v>
      </c>
      <c r="K32" s="17" t="s">
        <v>25</v>
      </c>
      <c r="L32" s="20">
        <v>127.639152</v>
      </c>
      <c r="M32" s="17" t="s">
        <v>347</v>
      </c>
      <c r="N32" s="20">
        <v>290445.48956030002</v>
      </c>
      <c r="O32" s="17" t="s">
        <v>754</v>
      </c>
    </row>
    <row r="33" spans="1:15" ht="39" customHeight="1" x14ac:dyDescent="0.25">
      <c r="A33" s="17" t="s">
        <v>181</v>
      </c>
      <c r="B33" s="76" t="s">
        <v>28</v>
      </c>
      <c r="C33" s="76" t="s">
        <v>182</v>
      </c>
      <c r="D33" s="76" t="s">
        <v>183</v>
      </c>
      <c r="E33" s="18" t="s">
        <v>148</v>
      </c>
      <c r="F33" s="17" t="s">
        <v>755</v>
      </c>
      <c r="G33" s="17" t="s">
        <v>25</v>
      </c>
      <c r="H33" s="17" t="s">
        <v>756</v>
      </c>
      <c r="I33" s="17" t="s">
        <v>25</v>
      </c>
      <c r="J33" s="17" t="s">
        <v>757</v>
      </c>
      <c r="K33" s="17" t="s">
        <v>25</v>
      </c>
      <c r="L33" s="20">
        <v>121.737940456</v>
      </c>
      <c r="M33" s="17" t="s">
        <v>347</v>
      </c>
      <c r="N33" s="20">
        <v>290567.22750079999</v>
      </c>
      <c r="O33" s="17" t="s">
        <v>554</v>
      </c>
    </row>
    <row r="34" spans="1:15" ht="24" customHeight="1" x14ac:dyDescent="0.25">
      <c r="A34" s="17" t="s">
        <v>246</v>
      </c>
      <c r="B34" s="76" t="s">
        <v>28</v>
      </c>
      <c r="C34" s="76" t="s">
        <v>247</v>
      </c>
      <c r="D34" s="76" t="s">
        <v>213</v>
      </c>
      <c r="E34" s="18" t="s">
        <v>86</v>
      </c>
      <c r="F34" s="17" t="s">
        <v>758</v>
      </c>
      <c r="G34" s="17" t="s">
        <v>25</v>
      </c>
      <c r="H34" s="17" t="s">
        <v>759</v>
      </c>
      <c r="I34" s="17" t="s">
        <v>25</v>
      </c>
      <c r="J34" s="17" t="s">
        <v>760</v>
      </c>
      <c r="K34" s="17" t="s">
        <v>25</v>
      </c>
      <c r="L34" s="20">
        <v>111.038979986</v>
      </c>
      <c r="M34" s="17" t="s">
        <v>348</v>
      </c>
      <c r="N34" s="20">
        <v>290678.2664808</v>
      </c>
      <c r="O34" s="17" t="s">
        <v>761</v>
      </c>
    </row>
    <row r="35" spans="1:15" ht="26.1" customHeight="1" x14ac:dyDescent="0.25">
      <c r="A35" s="17" t="s">
        <v>548</v>
      </c>
      <c r="B35" s="76" t="s">
        <v>28</v>
      </c>
      <c r="C35" s="76" t="s">
        <v>549</v>
      </c>
      <c r="D35" s="76" t="s">
        <v>95</v>
      </c>
      <c r="E35" s="18" t="s">
        <v>148</v>
      </c>
      <c r="F35" s="17" t="s">
        <v>762</v>
      </c>
      <c r="G35" s="17" t="s">
        <v>25</v>
      </c>
      <c r="H35" s="17" t="s">
        <v>763</v>
      </c>
      <c r="I35" s="17" t="s">
        <v>25</v>
      </c>
      <c r="J35" s="17" t="s">
        <v>764</v>
      </c>
      <c r="K35" s="17" t="s">
        <v>25</v>
      </c>
      <c r="L35" s="20">
        <v>96.9</v>
      </c>
      <c r="M35" s="17" t="s">
        <v>348</v>
      </c>
      <c r="N35" s="20">
        <v>290775.16648080002</v>
      </c>
      <c r="O35" s="17" t="s">
        <v>765</v>
      </c>
    </row>
    <row r="36" spans="1:15" ht="26.1" customHeight="1" x14ac:dyDescent="0.25">
      <c r="A36" s="17" t="s">
        <v>288</v>
      </c>
      <c r="B36" s="76" t="s">
        <v>28</v>
      </c>
      <c r="C36" s="76" t="s">
        <v>289</v>
      </c>
      <c r="D36" s="76" t="s">
        <v>95</v>
      </c>
      <c r="E36" s="18" t="s">
        <v>290</v>
      </c>
      <c r="F36" s="17" t="s">
        <v>766</v>
      </c>
      <c r="G36" s="17" t="s">
        <v>25</v>
      </c>
      <c r="H36" s="17" t="s">
        <v>767</v>
      </c>
      <c r="I36" s="17" t="s">
        <v>25</v>
      </c>
      <c r="J36" s="17" t="s">
        <v>768</v>
      </c>
      <c r="K36" s="17" t="s">
        <v>25</v>
      </c>
      <c r="L36" s="20">
        <v>82.641838981999996</v>
      </c>
      <c r="M36" s="17" t="s">
        <v>348</v>
      </c>
      <c r="N36" s="20">
        <v>290857.80831980001</v>
      </c>
      <c r="O36" s="17" t="s">
        <v>769</v>
      </c>
    </row>
    <row r="37" spans="1:15" ht="26.1" customHeight="1" x14ac:dyDescent="0.25">
      <c r="A37" s="17" t="s">
        <v>184</v>
      </c>
      <c r="B37" s="76" t="s">
        <v>28</v>
      </c>
      <c r="C37" s="76" t="s">
        <v>185</v>
      </c>
      <c r="D37" s="76" t="s">
        <v>186</v>
      </c>
      <c r="E37" s="18" t="s">
        <v>187</v>
      </c>
      <c r="F37" s="17" t="s">
        <v>770</v>
      </c>
      <c r="G37" s="17" t="s">
        <v>25</v>
      </c>
      <c r="H37" s="17" t="s">
        <v>771</v>
      </c>
      <c r="I37" s="17" t="s">
        <v>25</v>
      </c>
      <c r="J37" s="17" t="s">
        <v>772</v>
      </c>
      <c r="K37" s="17" t="s">
        <v>25</v>
      </c>
      <c r="L37" s="20">
        <v>76.373116163999995</v>
      </c>
      <c r="M37" s="17" t="s">
        <v>349</v>
      </c>
      <c r="N37" s="20">
        <v>290934.18143599998</v>
      </c>
      <c r="O37" s="17" t="s">
        <v>773</v>
      </c>
    </row>
    <row r="38" spans="1:15" ht="24" customHeight="1" x14ac:dyDescent="0.25">
      <c r="A38" s="17" t="s">
        <v>222</v>
      </c>
      <c r="B38" s="76" t="s">
        <v>28</v>
      </c>
      <c r="C38" s="76" t="s">
        <v>223</v>
      </c>
      <c r="D38" s="76" t="s">
        <v>213</v>
      </c>
      <c r="E38" s="18" t="s">
        <v>86</v>
      </c>
      <c r="F38" s="17" t="s">
        <v>774</v>
      </c>
      <c r="G38" s="17" t="s">
        <v>25</v>
      </c>
      <c r="H38" s="17" t="s">
        <v>642</v>
      </c>
      <c r="I38" s="17" t="s">
        <v>25</v>
      </c>
      <c r="J38" s="17" t="s">
        <v>775</v>
      </c>
      <c r="K38" s="17" t="s">
        <v>25</v>
      </c>
      <c r="L38" s="20">
        <v>61.986869792</v>
      </c>
      <c r="M38" s="17" t="s">
        <v>349</v>
      </c>
      <c r="N38" s="20">
        <v>290996.16830580001</v>
      </c>
      <c r="O38" s="17" t="s">
        <v>776</v>
      </c>
    </row>
    <row r="39" spans="1:15" ht="24" customHeight="1" x14ac:dyDescent="0.25">
      <c r="A39" s="17" t="s">
        <v>303</v>
      </c>
      <c r="B39" s="76" t="s">
        <v>28</v>
      </c>
      <c r="C39" s="76" t="s">
        <v>304</v>
      </c>
      <c r="D39" s="76" t="s">
        <v>95</v>
      </c>
      <c r="E39" s="18" t="s">
        <v>290</v>
      </c>
      <c r="F39" s="17" t="s">
        <v>777</v>
      </c>
      <c r="G39" s="17" t="s">
        <v>25</v>
      </c>
      <c r="H39" s="17" t="s">
        <v>778</v>
      </c>
      <c r="I39" s="17" t="s">
        <v>25</v>
      </c>
      <c r="J39" s="17" t="s">
        <v>779</v>
      </c>
      <c r="K39" s="17" t="s">
        <v>25</v>
      </c>
      <c r="L39" s="20">
        <v>49.302120960000003</v>
      </c>
      <c r="M39" s="17" t="s">
        <v>349</v>
      </c>
      <c r="N39" s="20">
        <v>291045.47042680002</v>
      </c>
      <c r="O39" s="17" t="s">
        <v>780</v>
      </c>
    </row>
    <row r="40" spans="1:15" ht="39" customHeight="1" x14ac:dyDescent="0.25">
      <c r="A40" s="17" t="s">
        <v>200</v>
      </c>
      <c r="B40" s="76" t="s">
        <v>28</v>
      </c>
      <c r="C40" s="76" t="s">
        <v>201</v>
      </c>
      <c r="D40" s="76" t="s">
        <v>183</v>
      </c>
      <c r="E40" s="18" t="s">
        <v>148</v>
      </c>
      <c r="F40" s="17" t="s">
        <v>781</v>
      </c>
      <c r="G40" s="17" t="s">
        <v>25</v>
      </c>
      <c r="H40" s="17" t="s">
        <v>782</v>
      </c>
      <c r="I40" s="17" t="s">
        <v>25</v>
      </c>
      <c r="J40" s="17" t="s">
        <v>783</v>
      </c>
      <c r="K40" s="17" t="s">
        <v>25</v>
      </c>
      <c r="L40" s="20">
        <v>38.140912655999998</v>
      </c>
      <c r="M40" s="17" t="s">
        <v>350</v>
      </c>
      <c r="N40" s="20">
        <v>291083.6113395</v>
      </c>
      <c r="O40" s="17" t="s">
        <v>784</v>
      </c>
    </row>
    <row r="41" spans="1:15" ht="24" customHeight="1" x14ac:dyDescent="0.25">
      <c r="A41" s="17" t="s">
        <v>258</v>
      </c>
      <c r="B41" s="76" t="s">
        <v>28</v>
      </c>
      <c r="C41" s="76" t="s">
        <v>259</v>
      </c>
      <c r="D41" s="76" t="s">
        <v>213</v>
      </c>
      <c r="E41" s="18" t="s">
        <v>86</v>
      </c>
      <c r="F41" s="17" t="s">
        <v>785</v>
      </c>
      <c r="G41" s="17" t="s">
        <v>25</v>
      </c>
      <c r="H41" s="17" t="s">
        <v>642</v>
      </c>
      <c r="I41" s="17" t="s">
        <v>25</v>
      </c>
      <c r="J41" s="17" t="s">
        <v>786</v>
      </c>
      <c r="K41" s="17" t="s">
        <v>25</v>
      </c>
      <c r="L41" s="20">
        <v>37.762429728000001</v>
      </c>
      <c r="M41" s="17" t="s">
        <v>350</v>
      </c>
      <c r="N41" s="20">
        <v>291121.3737692</v>
      </c>
      <c r="O41" s="17" t="s">
        <v>787</v>
      </c>
    </row>
    <row r="42" spans="1:15" ht="26.1" customHeight="1" x14ac:dyDescent="0.25">
      <c r="A42" s="17" t="s">
        <v>268</v>
      </c>
      <c r="B42" s="76" t="s">
        <v>28</v>
      </c>
      <c r="C42" s="76" t="s">
        <v>269</v>
      </c>
      <c r="D42" s="76" t="s">
        <v>206</v>
      </c>
      <c r="E42" s="18" t="s">
        <v>86</v>
      </c>
      <c r="F42" s="17" t="s">
        <v>740</v>
      </c>
      <c r="G42" s="17" t="s">
        <v>25</v>
      </c>
      <c r="H42" s="17" t="s">
        <v>788</v>
      </c>
      <c r="I42" s="17" t="s">
        <v>25</v>
      </c>
      <c r="J42" s="17" t="s">
        <v>789</v>
      </c>
      <c r="K42" s="17" t="s">
        <v>25</v>
      </c>
      <c r="L42" s="20">
        <v>20.16</v>
      </c>
      <c r="M42" s="17" t="s">
        <v>350</v>
      </c>
      <c r="N42" s="20">
        <v>291141.53376919997</v>
      </c>
      <c r="O42" s="17" t="s">
        <v>787</v>
      </c>
    </row>
    <row r="43" spans="1:15" ht="65.099999999999994" customHeight="1" x14ac:dyDescent="0.25">
      <c r="A43" s="17" t="s">
        <v>313</v>
      </c>
      <c r="B43" s="76" t="s">
        <v>28</v>
      </c>
      <c r="C43" s="76" t="s">
        <v>314</v>
      </c>
      <c r="D43" s="76" t="s">
        <v>183</v>
      </c>
      <c r="E43" s="18" t="s">
        <v>148</v>
      </c>
      <c r="F43" s="17" t="s">
        <v>790</v>
      </c>
      <c r="G43" s="17" t="s">
        <v>25</v>
      </c>
      <c r="H43" s="17" t="s">
        <v>791</v>
      </c>
      <c r="I43" s="17" t="s">
        <v>25</v>
      </c>
      <c r="J43" s="17" t="s">
        <v>792</v>
      </c>
      <c r="K43" s="17" t="s">
        <v>25</v>
      </c>
      <c r="L43" s="20">
        <v>19.007560307999999</v>
      </c>
      <c r="M43" s="17" t="s">
        <v>350</v>
      </c>
      <c r="N43" s="20">
        <v>291160.54132949997</v>
      </c>
      <c r="O43" s="17" t="s">
        <v>555</v>
      </c>
    </row>
    <row r="44" spans="1:15" ht="24" customHeight="1" x14ac:dyDescent="0.25">
      <c r="A44" s="17" t="s">
        <v>546</v>
      </c>
      <c r="B44" s="76" t="s">
        <v>147</v>
      </c>
      <c r="C44" s="76" t="s">
        <v>547</v>
      </c>
      <c r="D44" s="76" t="s">
        <v>95</v>
      </c>
      <c r="E44" s="18" t="s">
        <v>148</v>
      </c>
      <c r="F44" s="17" t="s">
        <v>793</v>
      </c>
      <c r="G44" s="17" t="s">
        <v>25</v>
      </c>
      <c r="H44" s="17" t="s">
        <v>794</v>
      </c>
      <c r="I44" s="17" t="s">
        <v>25</v>
      </c>
      <c r="J44" s="17" t="s">
        <v>795</v>
      </c>
      <c r="K44" s="17" t="s">
        <v>25</v>
      </c>
      <c r="L44" s="20">
        <v>18</v>
      </c>
      <c r="M44" s="17" t="s">
        <v>350</v>
      </c>
      <c r="N44" s="20">
        <v>291178.54132949997</v>
      </c>
      <c r="O44" s="17" t="s">
        <v>555</v>
      </c>
    </row>
    <row r="45" spans="1:15" ht="26.1" customHeight="1" x14ac:dyDescent="0.25">
      <c r="A45" s="17" t="s">
        <v>224</v>
      </c>
      <c r="B45" s="76" t="s">
        <v>28</v>
      </c>
      <c r="C45" s="76" t="s">
        <v>225</v>
      </c>
      <c r="D45" s="76" t="s">
        <v>206</v>
      </c>
      <c r="E45" s="18" t="s">
        <v>86</v>
      </c>
      <c r="F45" s="17" t="s">
        <v>796</v>
      </c>
      <c r="G45" s="17" t="s">
        <v>25</v>
      </c>
      <c r="H45" s="17" t="s">
        <v>797</v>
      </c>
      <c r="I45" s="17" t="s">
        <v>25</v>
      </c>
      <c r="J45" s="17" t="s">
        <v>798</v>
      </c>
      <c r="K45" s="17" t="s">
        <v>25</v>
      </c>
      <c r="L45" s="20">
        <v>5.38855416</v>
      </c>
      <c r="M45" s="17" t="s">
        <v>351</v>
      </c>
      <c r="N45" s="20">
        <v>291183.92988369998</v>
      </c>
      <c r="O45" s="17" t="s">
        <v>555</v>
      </c>
    </row>
    <row r="46" spans="1:15" ht="26.1" customHeight="1" x14ac:dyDescent="0.25">
      <c r="A46" s="17" t="s">
        <v>272</v>
      </c>
      <c r="B46" s="76" t="s">
        <v>28</v>
      </c>
      <c r="C46" s="76" t="s">
        <v>273</v>
      </c>
      <c r="D46" s="76" t="s">
        <v>206</v>
      </c>
      <c r="E46" s="18" t="s">
        <v>86</v>
      </c>
      <c r="F46" s="17" t="s">
        <v>740</v>
      </c>
      <c r="G46" s="17" t="s">
        <v>25</v>
      </c>
      <c r="H46" s="17" t="s">
        <v>799</v>
      </c>
      <c r="I46" s="17" t="s">
        <v>25</v>
      </c>
      <c r="J46" s="17" t="s">
        <v>800</v>
      </c>
      <c r="K46" s="17" t="s">
        <v>25</v>
      </c>
      <c r="L46" s="20">
        <v>4.8</v>
      </c>
      <c r="M46" s="17" t="s">
        <v>351</v>
      </c>
      <c r="N46" s="20">
        <v>291188.72988370003</v>
      </c>
      <c r="O46" s="17" t="s">
        <v>801</v>
      </c>
    </row>
    <row r="47" spans="1:15" ht="26.1" customHeight="1" x14ac:dyDescent="0.25">
      <c r="A47" s="17" t="s">
        <v>299</v>
      </c>
      <c r="B47" s="76" t="s">
        <v>28</v>
      </c>
      <c r="C47" s="76" t="s">
        <v>300</v>
      </c>
      <c r="D47" s="76" t="s">
        <v>206</v>
      </c>
      <c r="E47" s="18" t="s">
        <v>86</v>
      </c>
      <c r="F47" s="17" t="s">
        <v>802</v>
      </c>
      <c r="G47" s="17" t="s">
        <v>25</v>
      </c>
      <c r="H47" s="17" t="s">
        <v>803</v>
      </c>
      <c r="I47" s="17" t="s">
        <v>25</v>
      </c>
      <c r="J47" s="17" t="s">
        <v>804</v>
      </c>
      <c r="K47" s="17" t="s">
        <v>25</v>
      </c>
      <c r="L47" s="20">
        <v>4.7543630400000003</v>
      </c>
      <c r="M47" s="17" t="s">
        <v>351</v>
      </c>
      <c r="N47" s="20">
        <v>291193.48424670001</v>
      </c>
      <c r="O47" s="17" t="s">
        <v>801</v>
      </c>
    </row>
    <row r="48" spans="1:15" ht="26.1" customHeight="1" x14ac:dyDescent="0.25">
      <c r="A48" s="17" t="s">
        <v>301</v>
      </c>
      <c r="B48" s="76" t="s">
        <v>28</v>
      </c>
      <c r="C48" s="76" t="s">
        <v>302</v>
      </c>
      <c r="D48" s="76" t="s">
        <v>206</v>
      </c>
      <c r="E48" s="18" t="s">
        <v>86</v>
      </c>
      <c r="F48" s="17" t="s">
        <v>802</v>
      </c>
      <c r="G48" s="17" t="s">
        <v>25</v>
      </c>
      <c r="H48" s="17" t="s">
        <v>805</v>
      </c>
      <c r="I48" s="17" t="s">
        <v>25</v>
      </c>
      <c r="J48" s="17" t="s">
        <v>806</v>
      </c>
      <c r="K48" s="17" t="s">
        <v>25</v>
      </c>
      <c r="L48" s="20">
        <v>4.2261004800000004</v>
      </c>
      <c r="M48" s="17" t="s">
        <v>351</v>
      </c>
      <c r="N48" s="20">
        <v>291197.71034719999</v>
      </c>
      <c r="O48" s="17" t="s">
        <v>801</v>
      </c>
    </row>
    <row r="49" spans="1:15" ht="24" customHeight="1" x14ac:dyDescent="0.25">
      <c r="A49" s="17" t="s">
        <v>93</v>
      </c>
      <c r="B49" s="76" t="s">
        <v>28</v>
      </c>
      <c r="C49" s="76" t="s">
        <v>94</v>
      </c>
      <c r="D49" s="76" t="s">
        <v>95</v>
      </c>
      <c r="E49" s="18" t="s">
        <v>96</v>
      </c>
      <c r="F49" s="17" t="s">
        <v>807</v>
      </c>
      <c r="G49" s="17" t="s">
        <v>25</v>
      </c>
      <c r="H49" s="17" t="s">
        <v>808</v>
      </c>
      <c r="I49" s="17" t="s">
        <v>25</v>
      </c>
      <c r="J49" s="17" t="s">
        <v>809</v>
      </c>
      <c r="K49" s="17" t="s">
        <v>25</v>
      </c>
      <c r="L49" s="20">
        <v>3.5594186400000001</v>
      </c>
      <c r="M49" s="17" t="s">
        <v>351</v>
      </c>
      <c r="N49" s="20">
        <v>291201.26976579998</v>
      </c>
      <c r="O49" s="17" t="s">
        <v>801</v>
      </c>
    </row>
    <row r="50" spans="1:15" ht="26.1" customHeight="1" x14ac:dyDescent="0.25">
      <c r="A50" s="17" t="s">
        <v>101</v>
      </c>
      <c r="B50" s="76" t="s">
        <v>28</v>
      </c>
      <c r="C50" s="76" t="s">
        <v>102</v>
      </c>
      <c r="D50" s="76" t="s">
        <v>95</v>
      </c>
      <c r="E50" s="18" t="s">
        <v>96</v>
      </c>
      <c r="F50" s="17" t="s">
        <v>810</v>
      </c>
      <c r="G50" s="17" t="s">
        <v>25</v>
      </c>
      <c r="H50" s="17" t="s">
        <v>811</v>
      </c>
      <c r="I50" s="17" t="s">
        <v>25</v>
      </c>
      <c r="J50" s="17" t="s">
        <v>797</v>
      </c>
      <c r="K50" s="17" t="s">
        <v>25</v>
      </c>
      <c r="L50" s="20">
        <v>2.2282128000000001</v>
      </c>
      <c r="M50" s="17" t="s">
        <v>351</v>
      </c>
      <c r="N50" s="20">
        <v>291203.49797859997</v>
      </c>
      <c r="O50" s="17" t="s">
        <v>801</v>
      </c>
    </row>
    <row r="51" spans="1:15" ht="26.1" customHeight="1" x14ac:dyDescent="0.25">
      <c r="A51" s="17" t="s">
        <v>226</v>
      </c>
      <c r="B51" s="76" t="s">
        <v>28</v>
      </c>
      <c r="C51" s="76" t="s">
        <v>227</v>
      </c>
      <c r="D51" s="76" t="s">
        <v>206</v>
      </c>
      <c r="E51" s="18" t="s">
        <v>86</v>
      </c>
      <c r="F51" s="17" t="s">
        <v>796</v>
      </c>
      <c r="G51" s="17" t="s">
        <v>25</v>
      </c>
      <c r="H51" s="17" t="s">
        <v>812</v>
      </c>
      <c r="I51" s="17" t="s">
        <v>25</v>
      </c>
      <c r="J51" s="17" t="s">
        <v>813</v>
      </c>
      <c r="K51" s="17" t="s">
        <v>25</v>
      </c>
      <c r="L51" s="20">
        <v>1.3531795200000001</v>
      </c>
      <c r="M51" s="17" t="s">
        <v>351</v>
      </c>
      <c r="N51" s="20">
        <v>291204.85115810001</v>
      </c>
      <c r="O51" s="17" t="s">
        <v>801</v>
      </c>
    </row>
    <row r="52" spans="1:15" x14ac:dyDescent="0.2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112" t="s">
        <v>352</v>
      </c>
      <c r="M53" s="112"/>
      <c r="N53" s="112"/>
      <c r="O53" s="88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112" t="s">
        <v>346</v>
      </c>
      <c r="M54" s="112"/>
      <c r="N54" s="112"/>
      <c r="O54" s="21" t="s">
        <v>814</v>
      </c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12" t="s">
        <v>183</v>
      </c>
      <c r="M55" s="112"/>
      <c r="N55" s="112"/>
      <c r="O55" s="21" t="s">
        <v>815</v>
      </c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12" t="s">
        <v>213</v>
      </c>
      <c r="M56" s="112"/>
      <c r="N56" s="112"/>
      <c r="O56" s="21" t="s">
        <v>816</v>
      </c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112" t="s">
        <v>95</v>
      </c>
      <c r="M57" s="112"/>
      <c r="N57" s="112"/>
      <c r="O57" s="21" t="s">
        <v>817</v>
      </c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112" t="s">
        <v>509</v>
      </c>
      <c r="M58" s="112"/>
      <c r="N58" s="112"/>
      <c r="O58" s="21" t="s">
        <v>510</v>
      </c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112" t="s">
        <v>511</v>
      </c>
      <c r="M59" s="112"/>
      <c r="N59" s="112"/>
      <c r="O59" s="21" t="s">
        <v>510</v>
      </c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112" t="s">
        <v>512</v>
      </c>
      <c r="M60" s="112"/>
      <c r="N60" s="112"/>
      <c r="O60" s="21" t="s">
        <v>510</v>
      </c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112" t="s">
        <v>513</v>
      </c>
      <c r="M61" s="112"/>
      <c r="N61" s="112"/>
      <c r="O61" s="21" t="s">
        <v>510</v>
      </c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112" t="s">
        <v>266</v>
      </c>
      <c r="M62" s="112"/>
      <c r="N62" s="112"/>
      <c r="O62" s="21" t="s">
        <v>510</v>
      </c>
    </row>
    <row r="63" spans="1:1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112" t="s">
        <v>514</v>
      </c>
      <c r="M63" s="112"/>
      <c r="N63" s="112"/>
      <c r="O63" s="21" t="s">
        <v>510</v>
      </c>
    </row>
    <row r="64" spans="1:1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112" t="s">
        <v>515</v>
      </c>
      <c r="M64" s="112"/>
      <c r="N64" s="112"/>
      <c r="O64" s="21" t="s">
        <v>510</v>
      </c>
    </row>
    <row r="65" spans="1:1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112" t="s">
        <v>206</v>
      </c>
      <c r="M65" s="112"/>
      <c r="N65" s="112"/>
      <c r="O65" s="21" t="s">
        <v>818</v>
      </c>
    </row>
    <row r="66" spans="1:15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112" t="s">
        <v>186</v>
      </c>
      <c r="M66" s="112"/>
      <c r="N66" s="112"/>
      <c r="O66" s="21" t="s">
        <v>819</v>
      </c>
    </row>
    <row r="67" spans="1:15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112" t="s">
        <v>516</v>
      </c>
      <c r="M67" s="112"/>
      <c r="N67" s="112"/>
      <c r="O67" s="21" t="s">
        <v>510</v>
      </c>
    </row>
    <row r="68" spans="1:15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1:15" x14ac:dyDescent="0.25">
      <c r="A69" s="84"/>
      <c r="B69" s="84"/>
      <c r="C69" s="84"/>
      <c r="D69" s="11"/>
      <c r="E69" s="10"/>
      <c r="F69" s="10"/>
      <c r="G69" s="10"/>
      <c r="H69" s="10"/>
      <c r="I69" s="10"/>
      <c r="J69" s="10"/>
      <c r="K69" s="85" t="s">
        <v>16</v>
      </c>
      <c r="L69" s="84"/>
      <c r="M69" s="86">
        <v>261074.83</v>
      </c>
      <c r="N69" s="84"/>
      <c r="O69" s="84"/>
    </row>
    <row r="70" spans="1:15" x14ac:dyDescent="0.25">
      <c r="A70" s="84"/>
      <c r="B70" s="84"/>
      <c r="C70" s="84"/>
      <c r="D70" s="11"/>
      <c r="E70" s="10"/>
      <c r="F70" s="10"/>
      <c r="G70" s="10"/>
      <c r="H70" s="10"/>
      <c r="I70" s="10"/>
      <c r="J70" s="10"/>
      <c r="K70" s="85" t="s">
        <v>17</v>
      </c>
      <c r="L70" s="84"/>
      <c r="M70" s="86">
        <v>66596.28</v>
      </c>
      <c r="N70" s="84"/>
      <c r="O70" s="84"/>
    </row>
    <row r="71" spans="1:15" x14ac:dyDescent="0.25">
      <c r="A71" s="84"/>
      <c r="B71" s="84"/>
      <c r="C71" s="84"/>
      <c r="D71" s="11"/>
      <c r="E71" s="10"/>
      <c r="F71" s="10"/>
      <c r="G71" s="10"/>
      <c r="H71" s="10"/>
      <c r="I71" s="10"/>
      <c r="J71" s="10"/>
      <c r="K71" s="85" t="s">
        <v>18</v>
      </c>
      <c r="L71" s="84"/>
      <c r="M71" s="86">
        <v>327671.11</v>
      </c>
      <c r="N71" s="84"/>
      <c r="O71" s="84"/>
    </row>
    <row r="72" spans="1:15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x14ac:dyDescent="0.25">
      <c r="A73" s="90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</row>
  </sheetData>
  <mergeCells count="40">
    <mergeCell ref="A71:C71"/>
    <mergeCell ref="K71:L71"/>
    <mergeCell ref="M71:O71"/>
    <mergeCell ref="A73:O73"/>
    <mergeCell ref="L66:N66"/>
    <mergeCell ref="L67:N67"/>
    <mergeCell ref="A69:C69"/>
    <mergeCell ref="K69:L69"/>
    <mergeCell ref="M69:O69"/>
    <mergeCell ref="A70:C70"/>
    <mergeCell ref="K70:L70"/>
    <mergeCell ref="M70:O70"/>
    <mergeCell ref="P4:P5"/>
    <mergeCell ref="Q4:Q5"/>
    <mergeCell ref="L65:N65"/>
    <mergeCell ref="L54:N54"/>
    <mergeCell ref="L55:N55"/>
    <mergeCell ref="L56:N56"/>
    <mergeCell ref="L57:N57"/>
    <mergeCell ref="L58:N58"/>
    <mergeCell ref="L59:N59"/>
    <mergeCell ref="L60:N60"/>
    <mergeCell ref="L61:N61"/>
    <mergeCell ref="L62:N62"/>
    <mergeCell ref="L63:N63"/>
    <mergeCell ref="L64:N64"/>
    <mergeCell ref="L53:O53"/>
    <mergeCell ref="E1:G1"/>
    <mergeCell ref="H1:O1"/>
    <mergeCell ref="E2:G2"/>
    <mergeCell ref="H2:O2"/>
    <mergeCell ref="A3:O3"/>
    <mergeCell ref="A4:A5"/>
    <mergeCell ref="B4:B5"/>
    <mergeCell ref="C4:C5"/>
    <mergeCell ref="D4:D5"/>
    <mergeCell ref="E4:E5"/>
    <mergeCell ref="M4:M5"/>
    <mergeCell ref="N4:N5"/>
    <mergeCell ref="O4:O5"/>
  </mergeCells>
  <pageMargins left="0.5" right="0.5" top="1.038" bottom="1" header="6.0000000000000001E-3" footer="0.5"/>
  <pageSetup paperSize="9" scale="34" fitToHeight="0" orientation="portrait" r:id="rId1"/>
  <headerFooter>
    <oddHeader>&amp;L &amp;C&amp;G</oddHeader>
    <oddFooter>&amp;L &amp;C &amp;R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Resumo do Orçamento</vt:lpstr>
      <vt:lpstr>Orçamento Sintético</vt:lpstr>
      <vt:lpstr>MC</vt:lpstr>
      <vt:lpstr>CPUs </vt:lpstr>
      <vt:lpstr>Cronograma</vt:lpstr>
      <vt:lpstr>Composição BDI</vt:lpstr>
      <vt:lpstr>LSINAPI </vt:lpstr>
      <vt:lpstr>Curva ABC de Serviços</vt:lpstr>
      <vt:lpstr>Curva ABC de Insumos</vt:lpstr>
      <vt:lpstr>'Composição BDI'!Area_de_impressao</vt:lpstr>
      <vt:lpstr>Cronograma!Area_de_impressao</vt:lpstr>
      <vt:lpstr>'Curva ABC de Insumos'!Area_de_impressao</vt:lpstr>
      <vt:lpstr>'LSINAPI '!Area_de_impressao</vt:lpstr>
      <vt:lpstr>MC!Area_de_impressao</vt:lpstr>
      <vt:lpstr>'Orçamento Sintético'!Area_de_impressao</vt:lpstr>
      <vt:lpstr>'Resumo do Orçamento'!Area_de_impressao</vt:lpstr>
      <vt:lpstr>'CPUs '!Titulos_de_impressao</vt:lpstr>
      <vt:lpstr>'LSINAPI '!Titulos_de_impressao</vt:lpstr>
      <vt:lpstr>MC!Titulos_de_impressao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Bruno</cp:lastModifiedBy>
  <cp:revision>0</cp:revision>
  <cp:lastPrinted>2026-06-02T15:14:52Z</cp:lastPrinted>
  <dcterms:created xsi:type="dcterms:W3CDTF">2026-04-24T14:04:45Z</dcterms:created>
  <dcterms:modified xsi:type="dcterms:W3CDTF">2026-06-02T15:39:33Z</dcterms:modified>
</cp:coreProperties>
</file>